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zHSjR1Qf+GQKIyxylfFgTO77Vk6AZZ2uldRkn2LRjAERddP6edrde1M4WPOQcb74UDE/7g57tjbrS/sVmNX1w==" workbookSaltValue="GJxvL8DaVtOjNMZSE4LhV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MN32" i="4"/>
  <c r="HM78" i="4"/>
  <c r="FL54" i="4"/>
  <c r="FL32" i="4"/>
  <c r="CS78" i="4"/>
  <c r="BX54" i="4"/>
  <c r="BX32" i="4"/>
  <c r="C11" i="5"/>
  <c r="D11" i="5"/>
  <c r="E11" i="5"/>
  <c r="B11" i="5"/>
  <c r="KC78" i="4" l="1"/>
  <c r="FH78" i="4"/>
  <c r="DS54" i="4"/>
  <c r="DS32" i="4"/>
  <c r="AN78" i="4"/>
  <c r="HG54" i="4"/>
  <c r="HG32" i="4"/>
  <c r="AE54" i="4"/>
  <c r="AE32" i="4"/>
  <c r="KU54" i="4"/>
  <c r="KU32" i="4"/>
  <c r="JJ78" i="4"/>
  <c r="GR54" i="4"/>
  <c r="GR32" i="4"/>
  <c r="EO78" i="4"/>
  <c r="DD54" i="4"/>
  <c r="DD32" i="4"/>
  <c r="KF54" i="4"/>
  <c r="KF32" i="4"/>
  <c r="U78" i="4"/>
  <c r="P54" i="4"/>
  <c r="P32" i="4"/>
  <c r="BZ78" i="4"/>
  <c r="BI54" i="4"/>
  <c r="BI32" i="4"/>
  <c r="LY54" i="4"/>
  <c r="LY32" i="4"/>
  <c r="LO78" i="4"/>
  <c r="IK54" i="4"/>
  <c r="IK32"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<sst xmlns="http://schemas.openxmlformats.org/spreadsheetml/2006/main" count="286" uniqueCount="151">
  <si>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</si>
  <si>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</si>
  <si>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</si>
  <si>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</si>
  <si>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</si>
  <si>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</si>
  <si>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</si>
  <si>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</si>
  <si>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</si>
  <si>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</si>
  <si>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</si>
  <si>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</si>
  <si>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</si>
  <si>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</si>
  <si>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</si>
  <si>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</si>
  <si>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</si>
  <si>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</si>
  <si>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</si>
  <si>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</si>
  <si>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</si>
  <si>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</si>
  <si>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</si>
  <si>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</si>
  <si>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</si>
  <si>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</si>
  <si>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</si>
  <si>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</si>
  <si>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</si>
  <si>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</si>
  <si>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</si>
  <si>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</si>
  <si>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</si>
  <si>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</si>
  <si>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</si>
  <si>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</si>
  <si>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</si>
  <si>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</si>
  <si>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</si>
  <si>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</si>
  <si>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</si>
  <si>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</si>
  <si>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</si>
  <si>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</si>
  <si>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</si>
  <si>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</si>
  <si>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</si>
  <si>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</si>
  <si>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</si>
  <si>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</si>
  <si>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</si>
  <si>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</si>
  <si>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</si>
  <si>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</si>
  <si>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</si>
  <si>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</si>
  <si>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</si>
  <si>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</si>
  <si>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</si>
  <si>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</si>
  <si>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</si>
  <si>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</si>
  <si>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</si>
  <si>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</si>
  <si>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</si>
  <si>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</si>
  <si>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</si>
  <si>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</si>
  <si>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</si>
  <si>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</si>
  <si>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</si>
  <si>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</si>
  <si>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</si>
  <si>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</si>
  <si>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</si>
  <si>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</si>
  <si>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</si>
  <si>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</si>
  <si>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</si>
  <si>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</si>
  <si>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</si>
  <si>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</si>
  <si>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</si>
  <si>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</si>
  <si>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</si>
  <si>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</si>
  <si>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</si>
  <si>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</si>
  <si>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</si>
  <si>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</si>
  <si>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</si>
  <si>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</si>
  <si>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</si>
  <si>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</si>
  <si>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</si>
  <si>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</si>
  <si>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</si>
  <si>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</si>
  <si>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</si>
  <si>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</si>
  <si>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</si>
  <si>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</si>
  <si>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</si>
  <si>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</si>
  <si>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</si>
  <si>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</si>
  <si>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</si>
  <si>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</si>
  <si>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</si>
  <si>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</si>
  <si>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</si>
  <si>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</si>
  <si>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</si>
  <si>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</si>
  <si>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</si>
  <si>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</si>
  <si>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</si>
  <si>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</si>
  <si>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</si>
  <si>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</si>
  <si>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</si>
  <si>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</si>
  <si>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</si>
  <si>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</si>
  <si>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</si>
  <si>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</si>
  <si>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</si>
  <si>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</si>
  <si>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</si>
  <si>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大館市</t>
  </si>
  <si>
    <t>扇田病院</t>
  </si>
  <si>
    <t>条例全部</t>
  </si>
  <si>
    <t>病院事業</t>
  </si>
  <si>
    <t>一般病院</t>
  </si>
  <si>
    <t>100床以上～200床未満</t>
  </si>
  <si>
    <t>学術・研究機関出身</t>
  </si>
  <si>
    <t>直営</t>
  </si>
  <si>
    <t>-</t>
  </si>
  <si>
    <t>ド 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</si>
  <si>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</si>
  <si>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</si>
  <si>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</si>
  <si>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</si>
  <si>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</si>
  <si>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</si>
  <si>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</si>
  <si>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</si>
  <si>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住み慣れた地域で安心して暮らせる地域社会を実現するため、扇田病院は次の役割を担います。
①急性期医療と慢性期医療を担う、地域に根差した医療の提供
②人間ドック、企業健診などの健診事業の展開
③訪問診察や訪問看護などの在宅医療の充実
</t>
    <rPh sb="29" eb="31">
      <t>オウギタ</t>
    </rPh>
    <rPh sb="31" eb="33">
      <t>ビョウイン</t>
    </rPh>
    <phoneticPr fontId="5"/>
  </si>
  <si>
    <t>　人口減少や慢性的な医師不足に伴う患者数の減少で、収益が減収し、経営の健全性・効率性は悪化しています。また、施設や機械備品などの固定資産の老朽化も進み、厳しい経営状況です。
　経営改善のため、次のとおり取り組みます。
　収入では、開業医が利用できるセミオープンベッドのＰＲにより、入院患者確保に努めます。また、地域における在宅医療の充実を図り、医療と介護の連携の強化による収益確保に努めます。
　費用では、同効薬剤の統一化による採用数の削減や、後発医薬品への転換での費用削減に努めます。
　平成28年度に作成した経営改革プランに基づき、医師確保や経費節減に一層努めます。地域の需要に応える医療を提供する病院運営を引き続き行っていきます。</t>
    <rPh sb="6" eb="9">
      <t>マンセイテキ</t>
    </rPh>
    <rPh sb="155" eb="157">
      <t>チイキ</t>
    </rPh>
    <rPh sb="288" eb="290">
      <t>ジュヨウ</t>
    </rPh>
    <rPh sb="291" eb="292">
      <t>コタ</t>
    </rPh>
    <rPh sb="297" eb="299">
      <t>テイキョウ</t>
    </rPh>
    <rPh sb="306" eb="307">
      <t>ヒ</t>
    </rPh>
    <rPh sb="308" eb="309">
      <t>ツヅ</t>
    </rPh>
    <phoneticPr fontId="5"/>
  </si>
  <si>
    <t>　①経常収支比率や②医業収支比率は、入院・外来患者数の減少による医業収益の減少により低下傾向にあります。一般会計からの繰入を行っていますが赤字は解消されていません。
　④病床利用率は、平均値より高い水準を維持しているものの、医療圏内の人口減により減少しています。
　⑤入院及び⑥外来患者１人１日当たり収益は類似病院平均より低く、収益に大きく影響を与えています。現在の施設基準の維持や、夕やけ診療や訪問診療事業の充実より、収益向上に努めます。
　⑦職員給与費対医業収益比率は、類似病院平均より低い水準を維持していますが、職員給与の昇給等により増加傾向にあります。
　⑧材料費対医業収益比率は、採用薬品や材料の適正化推進により平均より低く、近年数値は低下しています。</t>
    <rPh sb="44" eb="46">
      <t>ケイコウ</t>
    </rPh>
    <rPh sb="62" eb="63">
      <t>オコナ</t>
    </rPh>
    <rPh sb="69" eb="71">
      <t>アカジ</t>
    </rPh>
    <rPh sb="72" eb="74">
      <t>カイショウ</t>
    </rPh>
    <rPh sb="167" eb="168">
      <t>オオ</t>
    </rPh>
    <rPh sb="173" eb="174">
      <t>アタ</t>
    </rPh>
    <rPh sb="180" eb="182">
      <t>ゲンザイ</t>
    </rPh>
    <rPh sb="188" eb="190">
      <t>イジ</t>
    </rPh>
    <rPh sb="192" eb="193">
      <t>ユウ</t>
    </rPh>
    <rPh sb="195" eb="197">
      <t>シンリョウ</t>
    </rPh>
    <rPh sb="198" eb="200">
      <t>ホウモン</t>
    </rPh>
    <rPh sb="200" eb="202">
      <t>シンリョウ</t>
    </rPh>
    <rPh sb="202" eb="204">
      <t>ジギョウ</t>
    </rPh>
    <rPh sb="205" eb="207">
      <t>ジュウジツ</t>
    </rPh>
    <rPh sb="210" eb="212">
      <t>シュウエキ</t>
    </rPh>
    <rPh sb="261" eb="263">
      <t>キュウヨ</t>
    </rPh>
    <rPh sb="266" eb="267">
      <t>トウ</t>
    </rPh>
    <rPh sb="306" eb="308">
      <t>スイシン</t>
    </rPh>
    <rPh sb="318" eb="320">
      <t>キンネン</t>
    </rPh>
    <rPh sb="321" eb="322">
      <t>チ</t>
    </rPh>
    <rPh sb="323" eb="325">
      <t>テイカ</t>
    </rPh>
    <phoneticPr fontId="5"/>
  </si>
  <si>
    <t>　①有形固定資産減価償却率は、平均値を上回る状態が続いています。病院建物は使用開始から30年以上経過しており、施設の老朽化が著しい状態です。建物内部の給排水管は経年劣化が特に激しく、早急な対策及び更新が必要です。また、②機械備品減価償却率でも、類似病院平均よりも高い状態です。優先度の高い機器から毎年度更新を行っていますが、器械備品においても老朽化が進んでいます。
　③１床当たり有形固定資産では、更新機器の検討委員会を毎年度開き、優先度の高いものから順に更新することで、支出の抑制、優先度の低い機器更新の延期により、H28からは類似病院平均を下回っています。</t>
    <rPh sb="62" eb="63">
      <t>イチジル</t>
    </rPh>
    <rPh sb="65" eb="67">
      <t>ジョウタイ</t>
    </rPh>
    <rPh sb="85" eb="86">
      <t>トク</t>
    </rPh>
    <rPh sb="148" eb="150">
      <t>マイネン</t>
    </rPh>
    <rPh sb="150" eb="151">
      <t>ド</t>
    </rPh>
    <rPh sb="210" eb="213">
      <t>マイネンド</t>
    </rPh>
    <rPh sb="253" eb="255">
      <t>エンキ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</si>
</sst>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89.3</c:v>
                </c:pt>
                <c:pt idx="1">
                  <c:v>89</c:v>
                </c:pt>
                <c:pt idx="2">
                  <c:v>85.4</c:v>
                </c:pt>
                <c:pt idx="3">
                  <c:v>84.1</c:v>
                </c:pt>
                <c:pt idx="4">
                  <c:v>77.5</c:v>
                </c:pt>
              </c:numCache>
            </c:numRef>
          </c:val>
          <c:extLst xmlns:c16r2="http://schemas.microsoft.com/office/drawing/2015/06/chart">
            <c:ext xmlns:c16="http://schemas.microsoft.com/office/drawing/2014/chart" uri="{C3380CC4-5D6E-409C-BE32-E72D297353CC}">
              <c16:uniqueId val="{00000000-E28F-44BA-BEA2-0BA00FE3366C}"/>
            </c:ext>
          </c:extLst>
        </c:ser>
        <c:dLbls>
          <c:showLegendKey val="0"/>
          <c:showVal val="0"/>
          <c:showCatName val="0"/>
          <c:showSerName val="0"/>
          <c:showPercent val="0"/>
          <c:showBubbleSize val="0"/>
        </c:dLbls>
        <c:gapWidth val="150"/>
        <c:axId val="125774464"/>
        <c:axId val="1500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E28F-44BA-BEA2-0BA00FE3366C}"/>
            </c:ext>
          </c:extLst>
        </c:ser>
        <c:dLbls>
          <c:showLegendKey val="0"/>
          <c:showVal val="0"/>
          <c:showCatName val="0"/>
          <c:showSerName val="0"/>
          <c:showPercent val="0"/>
          <c:showBubbleSize val="0"/>
        </c:dLbls>
        <c:marker val="1"/>
        <c:smooth val="0"/>
        <c:axId val="125774464"/>
        <c:axId val="150024960"/>
      </c:lineChart>
      <c:dateAx>
        <c:axId val="125774464"/>
        <c:scaling>
          <c:orientation val="minMax"/>
        </c:scaling>
        <c:delete val="1"/>
        <c:axPos val="b"/>
        <c:numFmt formatCode="ge" sourceLinked="1"/>
        <c:majorTickMark val="none"/>
        <c:minorTickMark val="none"/>
        <c:tickLblPos val="none"/>
        <c:crossAx val="150024960"/>
        <c:crosses val="autoZero"/>
        <c:auto val="1"/>
        <c:lblOffset val="100"/>
        <c:baseTimeUnit val="years"/>
      </c:dateAx>
      <c:valAx>
        <c:axId val="15002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77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9A-4FCD-B588-592546DDBD11}"/>
            </c:ext>
          </c:extLst>
        </c:ser>
        <c:dLbls>
          <c:showLegendKey val="0"/>
          <c:showVal val="0"/>
          <c:showCatName val="0"/>
          <c:showSerName val="0"/>
          <c:showPercent val="0"/>
          <c:showBubbleSize val="0"/>
        </c:dLbls>
        <c:gapWidth val="150"/>
        <c:axId val="111422464"/>
        <c:axId val="1114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2A9A-4FCD-B588-592546DDBD11}"/>
            </c:ext>
          </c:extLst>
        </c:ser>
        <c:dLbls>
          <c:showLegendKey val="0"/>
          <c:showVal val="0"/>
          <c:showCatName val="0"/>
          <c:showSerName val="0"/>
          <c:showPercent val="0"/>
          <c:showBubbleSize val="0"/>
        </c:dLbls>
        <c:marker val="1"/>
        <c:smooth val="0"/>
        <c:axId val="111422464"/>
        <c:axId val="111428736"/>
      </c:lineChart>
      <c:dateAx>
        <c:axId val="111422464"/>
        <c:scaling>
          <c:orientation val="minMax"/>
        </c:scaling>
        <c:delete val="1"/>
        <c:axPos val="b"/>
        <c:numFmt formatCode="ge" sourceLinked="1"/>
        <c:majorTickMark val="none"/>
        <c:minorTickMark val="none"/>
        <c:tickLblPos val="none"/>
        <c:crossAx val="111428736"/>
        <c:crosses val="autoZero"/>
        <c:auto val="1"/>
        <c:lblOffset val="100"/>
        <c:baseTimeUnit val="years"/>
      </c:dateAx>
      <c:valAx>
        <c:axId val="11142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42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87.8</c:v>
                </c:pt>
                <c:pt idx="1">
                  <c:v>88</c:v>
                </c:pt>
                <c:pt idx="2">
                  <c:v>85.5</c:v>
                </c:pt>
                <c:pt idx="3">
                  <c:v>83.6</c:v>
                </c:pt>
                <c:pt idx="4">
                  <c:v>83</c:v>
                </c:pt>
              </c:numCache>
            </c:numRef>
          </c:val>
          <c:extLst xmlns:c16r2="http://schemas.microsoft.com/office/drawing/2015/06/chart">
            <c:ext xmlns:c16="http://schemas.microsoft.com/office/drawing/2014/chart" uri="{C3380CC4-5D6E-409C-BE32-E72D297353CC}">
              <c16:uniqueId val="{00000000-3BE4-434E-96D5-1D9D57840614}"/>
            </c:ext>
          </c:extLst>
        </c:ser>
        <c:dLbls>
          <c:showLegendKey val="0"/>
          <c:showVal val="0"/>
          <c:showCatName val="0"/>
          <c:showSerName val="0"/>
          <c:showPercent val="0"/>
          <c:showBubbleSize val="0"/>
        </c:dLbls>
        <c:gapWidth val="150"/>
        <c:axId val="111450752"/>
        <c:axId val="1114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3BE4-434E-96D5-1D9D57840614}"/>
            </c:ext>
          </c:extLst>
        </c:ser>
        <c:dLbls>
          <c:showLegendKey val="0"/>
          <c:showVal val="0"/>
          <c:showCatName val="0"/>
          <c:showSerName val="0"/>
          <c:showPercent val="0"/>
          <c:showBubbleSize val="0"/>
        </c:dLbls>
        <c:marker val="1"/>
        <c:smooth val="0"/>
        <c:axId val="111450752"/>
        <c:axId val="111477504"/>
      </c:lineChart>
      <c:dateAx>
        <c:axId val="111450752"/>
        <c:scaling>
          <c:orientation val="minMax"/>
        </c:scaling>
        <c:delete val="1"/>
        <c:axPos val="b"/>
        <c:numFmt formatCode="ge" sourceLinked="1"/>
        <c:majorTickMark val="none"/>
        <c:minorTickMark val="none"/>
        <c:tickLblPos val="none"/>
        <c:crossAx val="111477504"/>
        <c:crosses val="autoZero"/>
        <c:auto val="1"/>
        <c:lblOffset val="100"/>
        <c:baseTimeUnit val="years"/>
      </c:dateAx>
      <c:valAx>
        <c:axId val="11147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45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98.8</c:v>
                </c:pt>
                <c:pt idx="1">
                  <c:v>101.1</c:v>
                </c:pt>
                <c:pt idx="2">
                  <c:v>98.5</c:v>
                </c:pt>
                <c:pt idx="3">
                  <c:v>97</c:v>
                </c:pt>
                <c:pt idx="4">
                  <c:v>97.3</c:v>
                </c:pt>
              </c:numCache>
            </c:numRef>
          </c:val>
          <c:extLst xmlns:c16r2="http://schemas.microsoft.com/office/drawing/2015/06/chart">
            <c:ext xmlns:c16="http://schemas.microsoft.com/office/drawing/2014/chart" uri="{C3380CC4-5D6E-409C-BE32-E72D297353CC}">
              <c16:uniqueId val="{00000000-CB75-4EAF-A406-BDBA6BF4EA41}"/>
            </c:ext>
          </c:extLst>
        </c:ser>
        <c:dLbls>
          <c:showLegendKey val="0"/>
          <c:showVal val="0"/>
          <c:showCatName val="0"/>
          <c:showSerName val="0"/>
          <c:showPercent val="0"/>
          <c:showBubbleSize val="0"/>
        </c:dLbls>
        <c:gapWidth val="150"/>
        <c:axId val="111524096"/>
        <c:axId val="11153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CB75-4EAF-A406-BDBA6BF4EA41}"/>
            </c:ext>
          </c:extLst>
        </c:ser>
        <c:dLbls>
          <c:showLegendKey val="0"/>
          <c:showVal val="0"/>
          <c:showCatName val="0"/>
          <c:showSerName val="0"/>
          <c:showPercent val="0"/>
          <c:showBubbleSize val="0"/>
        </c:dLbls>
        <c:marker val="1"/>
        <c:smooth val="0"/>
        <c:axId val="111524096"/>
        <c:axId val="111530368"/>
      </c:lineChart>
      <c:dateAx>
        <c:axId val="111524096"/>
        <c:scaling>
          <c:orientation val="minMax"/>
        </c:scaling>
        <c:delete val="1"/>
        <c:axPos val="b"/>
        <c:numFmt formatCode="ge" sourceLinked="1"/>
        <c:majorTickMark val="none"/>
        <c:minorTickMark val="none"/>
        <c:tickLblPos val="none"/>
        <c:crossAx val="111530368"/>
        <c:crosses val="autoZero"/>
        <c:auto val="1"/>
        <c:lblOffset val="100"/>
        <c:baseTimeUnit val="years"/>
      </c:dateAx>
      <c:valAx>
        <c:axId val="11153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152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74</c:v>
                </c:pt>
                <c:pt idx="1">
                  <c:v>74.900000000000006</c:v>
                </c:pt>
                <c:pt idx="2">
                  <c:v>75.599999999999994</c:v>
                </c:pt>
                <c:pt idx="3">
                  <c:v>76.3</c:v>
                </c:pt>
                <c:pt idx="4">
                  <c:v>77.5</c:v>
                </c:pt>
              </c:numCache>
            </c:numRef>
          </c:val>
          <c:extLst xmlns:c16r2="http://schemas.microsoft.com/office/drawing/2015/06/chart">
            <c:ext xmlns:c16="http://schemas.microsoft.com/office/drawing/2014/chart" uri="{C3380CC4-5D6E-409C-BE32-E72D297353CC}">
              <c16:uniqueId val="{00000000-103E-41A8-95BD-649D09FF70A5}"/>
            </c:ext>
          </c:extLst>
        </c:ser>
        <c:dLbls>
          <c:showLegendKey val="0"/>
          <c:showVal val="0"/>
          <c:showCatName val="0"/>
          <c:showSerName val="0"/>
          <c:showPercent val="0"/>
          <c:showBubbleSize val="0"/>
        </c:dLbls>
        <c:gapWidth val="150"/>
        <c:axId val="111589248"/>
        <c:axId val="11171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103E-41A8-95BD-649D09FF70A5}"/>
            </c:ext>
          </c:extLst>
        </c:ser>
        <c:dLbls>
          <c:showLegendKey val="0"/>
          <c:showVal val="0"/>
          <c:showCatName val="0"/>
          <c:showSerName val="0"/>
          <c:showPercent val="0"/>
          <c:showBubbleSize val="0"/>
        </c:dLbls>
        <c:marker val="1"/>
        <c:smooth val="0"/>
        <c:axId val="111589248"/>
        <c:axId val="111718400"/>
      </c:lineChart>
      <c:dateAx>
        <c:axId val="111589248"/>
        <c:scaling>
          <c:orientation val="minMax"/>
        </c:scaling>
        <c:delete val="1"/>
        <c:axPos val="b"/>
        <c:numFmt formatCode="ge" sourceLinked="1"/>
        <c:majorTickMark val="none"/>
        <c:minorTickMark val="none"/>
        <c:tickLblPos val="none"/>
        <c:crossAx val="111718400"/>
        <c:crosses val="autoZero"/>
        <c:auto val="1"/>
        <c:lblOffset val="100"/>
        <c:baseTimeUnit val="years"/>
      </c:dateAx>
      <c:valAx>
        <c:axId val="11171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58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84.5</c:v>
                </c:pt>
                <c:pt idx="1">
                  <c:v>86.3</c:v>
                </c:pt>
                <c:pt idx="2">
                  <c:v>86.3</c:v>
                </c:pt>
                <c:pt idx="3">
                  <c:v>85.7</c:v>
                </c:pt>
                <c:pt idx="4">
                  <c:v>87</c:v>
                </c:pt>
              </c:numCache>
            </c:numRef>
          </c:val>
          <c:extLst xmlns:c16r2="http://schemas.microsoft.com/office/drawing/2015/06/chart">
            <c:ext xmlns:c16="http://schemas.microsoft.com/office/drawing/2014/chart" uri="{C3380CC4-5D6E-409C-BE32-E72D297353CC}">
              <c16:uniqueId val="{00000000-74BA-4BB0-A553-CC99A866CC6A}"/>
            </c:ext>
          </c:extLst>
        </c:ser>
        <c:dLbls>
          <c:showLegendKey val="0"/>
          <c:showVal val="0"/>
          <c:showCatName val="0"/>
          <c:showSerName val="0"/>
          <c:showPercent val="0"/>
          <c:showBubbleSize val="0"/>
        </c:dLbls>
        <c:gapWidth val="150"/>
        <c:axId val="117376512"/>
        <c:axId val="11737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74BA-4BB0-A553-CC99A866CC6A}"/>
            </c:ext>
          </c:extLst>
        </c:ser>
        <c:dLbls>
          <c:showLegendKey val="0"/>
          <c:showVal val="0"/>
          <c:showCatName val="0"/>
          <c:showSerName val="0"/>
          <c:showPercent val="0"/>
          <c:showBubbleSize val="0"/>
        </c:dLbls>
        <c:marker val="1"/>
        <c:smooth val="0"/>
        <c:axId val="117376512"/>
        <c:axId val="117378432"/>
      </c:lineChart>
      <c:dateAx>
        <c:axId val="117376512"/>
        <c:scaling>
          <c:orientation val="minMax"/>
        </c:scaling>
        <c:delete val="1"/>
        <c:axPos val="b"/>
        <c:numFmt formatCode="ge" sourceLinked="1"/>
        <c:majorTickMark val="none"/>
        <c:minorTickMark val="none"/>
        <c:tickLblPos val="none"/>
        <c:crossAx val="117378432"/>
        <c:crosses val="autoZero"/>
        <c:auto val="1"/>
        <c:lblOffset val="100"/>
        <c:baseTimeUnit val="years"/>
      </c:dateAx>
      <c:valAx>
        <c:axId val="11737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37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37195096</c:v>
                </c:pt>
                <c:pt idx="1">
                  <c:v>37323942</c:v>
                </c:pt>
                <c:pt idx="2">
                  <c:v>37601817</c:v>
                </c:pt>
                <c:pt idx="3">
                  <c:v>37567683</c:v>
                </c:pt>
                <c:pt idx="4">
                  <c:v>37832442</c:v>
                </c:pt>
              </c:numCache>
            </c:numRef>
          </c:val>
          <c:extLst xmlns:c16r2="http://schemas.microsoft.com/office/drawing/2015/06/chart">
            <c:ext xmlns:c16="http://schemas.microsoft.com/office/drawing/2014/chart" uri="{C3380CC4-5D6E-409C-BE32-E72D297353CC}">
              <c16:uniqueId val="{00000000-6C00-4702-B207-AE384E3EB364}"/>
            </c:ext>
          </c:extLst>
        </c:ser>
        <c:dLbls>
          <c:showLegendKey val="0"/>
          <c:showVal val="0"/>
          <c:showCatName val="0"/>
          <c:showSerName val="0"/>
          <c:showPercent val="0"/>
          <c:showBubbleSize val="0"/>
        </c:dLbls>
        <c:gapWidth val="150"/>
        <c:axId val="117576832"/>
        <c:axId val="1175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6C00-4702-B207-AE384E3EB364}"/>
            </c:ext>
          </c:extLst>
        </c:ser>
        <c:dLbls>
          <c:showLegendKey val="0"/>
          <c:showVal val="0"/>
          <c:showCatName val="0"/>
          <c:showSerName val="0"/>
          <c:showPercent val="0"/>
          <c:showBubbleSize val="0"/>
        </c:dLbls>
        <c:marker val="1"/>
        <c:smooth val="0"/>
        <c:axId val="117576832"/>
        <c:axId val="117578752"/>
      </c:lineChart>
      <c:dateAx>
        <c:axId val="117576832"/>
        <c:scaling>
          <c:orientation val="minMax"/>
        </c:scaling>
        <c:delete val="1"/>
        <c:axPos val="b"/>
        <c:numFmt formatCode="ge" sourceLinked="1"/>
        <c:majorTickMark val="none"/>
        <c:minorTickMark val="none"/>
        <c:tickLblPos val="none"/>
        <c:crossAx val="117578752"/>
        <c:crosses val="autoZero"/>
        <c:auto val="1"/>
        <c:lblOffset val="100"/>
        <c:baseTimeUnit val="years"/>
      </c:dateAx>
      <c:valAx>
        <c:axId val="117578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57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14.7</c:v>
                </c:pt>
                <c:pt idx="1">
                  <c:v>15.6</c:v>
                </c:pt>
                <c:pt idx="2">
                  <c:v>15.4</c:v>
                </c:pt>
                <c:pt idx="3">
                  <c:v>15.1</c:v>
                </c:pt>
                <c:pt idx="4">
                  <c:v>14.5</c:v>
                </c:pt>
              </c:numCache>
            </c:numRef>
          </c:val>
          <c:extLst xmlns:c16r2="http://schemas.microsoft.com/office/drawing/2015/06/chart">
            <c:ext xmlns:c16="http://schemas.microsoft.com/office/drawing/2014/chart" uri="{C3380CC4-5D6E-409C-BE32-E72D297353CC}">
              <c16:uniqueId val="{00000000-55E9-4AE8-A520-669E2133B315}"/>
            </c:ext>
          </c:extLst>
        </c:ser>
        <c:dLbls>
          <c:showLegendKey val="0"/>
          <c:showVal val="0"/>
          <c:showCatName val="0"/>
          <c:showSerName val="0"/>
          <c:showPercent val="0"/>
          <c:showBubbleSize val="0"/>
        </c:dLbls>
        <c:gapWidth val="150"/>
        <c:axId val="117777152"/>
        <c:axId val="1177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55E9-4AE8-A520-669E2133B315}"/>
            </c:ext>
          </c:extLst>
        </c:ser>
        <c:dLbls>
          <c:showLegendKey val="0"/>
          <c:showVal val="0"/>
          <c:showCatName val="0"/>
          <c:showSerName val="0"/>
          <c:showPercent val="0"/>
          <c:showBubbleSize val="0"/>
        </c:dLbls>
        <c:marker val="1"/>
        <c:smooth val="0"/>
        <c:axId val="117777152"/>
        <c:axId val="117779072"/>
      </c:lineChart>
      <c:dateAx>
        <c:axId val="117777152"/>
        <c:scaling>
          <c:orientation val="minMax"/>
        </c:scaling>
        <c:delete val="1"/>
        <c:axPos val="b"/>
        <c:numFmt formatCode="ge" sourceLinked="1"/>
        <c:majorTickMark val="none"/>
        <c:minorTickMark val="none"/>
        <c:tickLblPos val="none"/>
        <c:crossAx val="117779072"/>
        <c:crosses val="autoZero"/>
        <c:auto val="1"/>
        <c:lblOffset val="100"/>
        <c:baseTimeUnit val="years"/>
      </c:dateAx>
      <c:valAx>
        <c:axId val="11777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77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54.7</c:v>
                </c:pt>
                <c:pt idx="1">
                  <c:v>54.8</c:v>
                </c:pt>
                <c:pt idx="2">
                  <c:v>56.4</c:v>
                </c:pt>
                <c:pt idx="3">
                  <c:v>58.6</c:v>
                </c:pt>
                <c:pt idx="4">
                  <c:v>59.9</c:v>
                </c:pt>
              </c:numCache>
            </c:numRef>
          </c:val>
          <c:extLst xmlns:c16r2="http://schemas.microsoft.com/office/drawing/2015/06/chart">
            <c:ext xmlns:c16="http://schemas.microsoft.com/office/drawing/2014/chart" uri="{C3380CC4-5D6E-409C-BE32-E72D297353CC}">
              <c16:uniqueId val="{00000000-F70A-4C90-8590-55A19FBDB729}"/>
            </c:ext>
          </c:extLst>
        </c:ser>
        <c:dLbls>
          <c:showLegendKey val="0"/>
          <c:showVal val="0"/>
          <c:showCatName val="0"/>
          <c:showSerName val="0"/>
          <c:showPercent val="0"/>
          <c:showBubbleSize val="0"/>
        </c:dLbls>
        <c:gapWidth val="150"/>
        <c:axId val="124387712"/>
        <c:axId val="1243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70A-4C90-8590-55A19FBDB729}"/>
            </c:ext>
          </c:extLst>
        </c:ser>
        <c:dLbls>
          <c:showLegendKey val="0"/>
          <c:showVal val="0"/>
          <c:showCatName val="0"/>
          <c:showSerName val="0"/>
          <c:showPercent val="0"/>
          <c:showBubbleSize val="0"/>
        </c:dLbls>
        <c:marker val="1"/>
        <c:smooth val="0"/>
        <c:axId val="124387712"/>
        <c:axId val="124389632"/>
      </c:lineChart>
      <c:dateAx>
        <c:axId val="124387712"/>
        <c:scaling>
          <c:orientation val="minMax"/>
        </c:scaling>
        <c:delete val="1"/>
        <c:axPos val="b"/>
        <c:numFmt formatCode="ge" sourceLinked="1"/>
        <c:majorTickMark val="none"/>
        <c:minorTickMark val="none"/>
        <c:tickLblPos val="none"/>
        <c:crossAx val="124389632"/>
        <c:crosses val="autoZero"/>
        <c:auto val="1"/>
        <c:lblOffset val="100"/>
        <c:baseTimeUnit val="years"/>
      </c:dateAx>
      <c:valAx>
        <c:axId val="12438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38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9125</c:v>
                </c:pt>
                <c:pt idx="1">
                  <c:v>9548</c:v>
                </c:pt>
                <c:pt idx="2">
                  <c:v>9328</c:v>
                </c:pt>
                <c:pt idx="3">
                  <c:v>9204</c:v>
                </c:pt>
                <c:pt idx="4">
                  <c:v>10000</c:v>
                </c:pt>
              </c:numCache>
            </c:numRef>
          </c:val>
          <c:extLst xmlns:c16r2="http://schemas.microsoft.com/office/drawing/2015/06/chart">
            <c:ext xmlns:c16="http://schemas.microsoft.com/office/drawing/2014/chart" uri="{C3380CC4-5D6E-409C-BE32-E72D297353CC}">
              <c16:uniqueId val="{00000000-4B52-471F-B646-76FF36CEC020}"/>
            </c:ext>
          </c:extLst>
        </c:ser>
        <c:dLbls>
          <c:showLegendKey val="0"/>
          <c:showVal val="0"/>
          <c:showCatName val="0"/>
          <c:showSerName val="0"/>
          <c:showPercent val="0"/>
          <c:showBubbleSize val="0"/>
        </c:dLbls>
        <c:gapWidth val="150"/>
        <c:axId val="124792832"/>
        <c:axId val="1247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4B52-471F-B646-76FF36CEC020}"/>
            </c:ext>
          </c:extLst>
        </c:ser>
        <c:dLbls>
          <c:showLegendKey val="0"/>
          <c:showVal val="0"/>
          <c:showCatName val="0"/>
          <c:showSerName val="0"/>
          <c:showPercent val="0"/>
          <c:showBubbleSize val="0"/>
        </c:dLbls>
        <c:marker val="1"/>
        <c:smooth val="0"/>
        <c:axId val="124792832"/>
        <c:axId val="124794752"/>
      </c:lineChart>
      <c:dateAx>
        <c:axId val="124792832"/>
        <c:scaling>
          <c:orientation val="minMax"/>
        </c:scaling>
        <c:delete val="1"/>
        <c:axPos val="b"/>
        <c:numFmt formatCode="ge" sourceLinked="1"/>
        <c:majorTickMark val="none"/>
        <c:minorTickMark val="none"/>
        <c:tickLblPos val="none"/>
        <c:crossAx val="124794752"/>
        <c:crosses val="autoZero"/>
        <c:auto val="1"/>
        <c:lblOffset val="100"/>
        <c:baseTimeUnit val="years"/>
      </c:dateAx>
      <c:valAx>
        <c:axId val="124794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7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23743</c:v>
                </c:pt>
                <c:pt idx="1">
                  <c:v>24568</c:v>
                </c:pt>
                <c:pt idx="2">
                  <c:v>25263</c:v>
                </c:pt>
                <c:pt idx="3">
                  <c:v>24888</c:v>
                </c:pt>
                <c:pt idx="4">
                  <c:v>24743</c:v>
                </c:pt>
              </c:numCache>
            </c:numRef>
          </c:val>
          <c:extLst xmlns:c16r2="http://schemas.microsoft.com/office/drawing/2015/06/chart">
            <c:ext xmlns:c16="http://schemas.microsoft.com/office/drawing/2014/chart" uri="{C3380CC4-5D6E-409C-BE32-E72D297353CC}">
              <c16:uniqueId val="{00000000-B810-46B1-9210-10F6C1E28A3D}"/>
            </c:ext>
          </c:extLst>
        </c:ser>
        <c:dLbls>
          <c:showLegendKey val="0"/>
          <c:showVal val="0"/>
          <c:showCatName val="0"/>
          <c:showSerName val="0"/>
          <c:showPercent val="0"/>
          <c:showBubbleSize val="0"/>
        </c:dLbls>
        <c:gapWidth val="150"/>
        <c:axId val="125480320"/>
        <c:axId val="1255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B810-46B1-9210-10F6C1E28A3D}"/>
            </c:ext>
          </c:extLst>
        </c:ser>
        <c:dLbls>
          <c:showLegendKey val="0"/>
          <c:showVal val="0"/>
          <c:showCatName val="0"/>
          <c:showSerName val="0"/>
          <c:showPercent val="0"/>
          <c:showBubbleSize val="0"/>
        </c:dLbls>
        <c:marker val="1"/>
        <c:smooth val="0"/>
        <c:axId val="125480320"/>
        <c:axId val="125584896"/>
      </c:lineChart>
      <c:dateAx>
        <c:axId val="125480320"/>
        <c:scaling>
          <c:orientation val="minMax"/>
        </c:scaling>
        <c:delete val="1"/>
        <c:axPos val="b"/>
        <c:numFmt formatCode="ge" sourceLinked="1"/>
        <c:majorTickMark val="none"/>
        <c:minorTickMark val="none"/>
        <c:tickLblPos val="none"/>
        <c:crossAx val="125584896"/>
        <c:crosses val="autoZero"/>
        <c:auto val="1"/>
        <c:lblOffset val="100"/>
        <c:baseTimeUnit val="years"/>
      </c:dateAx>
      <c:valAx>
        <c:axId val="125584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48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M35" zoomScale="85" zoomScaleNormal="85" zoomScaleSheetLayoutView="70" workbookViewId="0">
      <selection activeCell="NJ66" sqref="NJ66: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秋田県大館市　扇田病院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42</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73632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9305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42</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149</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98.8</v>
      </c>
      <c r="Q33" s="120"/>
      <c r="R33" s="120"/>
      <c r="S33" s="120"/>
      <c r="T33" s="120"/>
      <c r="U33" s="120"/>
      <c r="V33" s="120"/>
      <c r="W33" s="120"/>
      <c r="X33" s="120"/>
      <c r="Y33" s="120"/>
      <c r="Z33" s="120"/>
      <c r="AA33" s="120"/>
      <c r="AB33" s="120"/>
      <c r="AC33" s="120"/>
      <c r="AD33" s="121"/>
      <c r="AE33" s="119">
        <f>データ!AI7</f>
        <v>101.1</v>
      </c>
      <c r="AF33" s="120"/>
      <c r="AG33" s="120"/>
      <c r="AH33" s="120"/>
      <c r="AI33" s="120"/>
      <c r="AJ33" s="120"/>
      <c r="AK33" s="120"/>
      <c r="AL33" s="120"/>
      <c r="AM33" s="120"/>
      <c r="AN33" s="120"/>
      <c r="AO33" s="120"/>
      <c r="AP33" s="120"/>
      <c r="AQ33" s="120"/>
      <c r="AR33" s="120"/>
      <c r="AS33" s="121"/>
      <c r="AT33" s="119">
        <f>データ!AJ7</f>
        <v>98.5</v>
      </c>
      <c r="AU33" s="120"/>
      <c r="AV33" s="120"/>
      <c r="AW33" s="120"/>
      <c r="AX33" s="120"/>
      <c r="AY33" s="120"/>
      <c r="AZ33" s="120"/>
      <c r="BA33" s="120"/>
      <c r="BB33" s="120"/>
      <c r="BC33" s="120"/>
      <c r="BD33" s="120"/>
      <c r="BE33" s="120"/>
      <c r="BF33" s="120"/>
      <c r="BG33" s="120"/>
      <c r="BH33" s="121"/>
      <c r="BI33" s="119">
        <f>データ!AK7</f>
        <v>97</v>
      </c>
      <c r="BJ33" s="120"/>
      <c r="BK33" s="120"/>
      <c r="BL33" s="120"/>
      <c r="BM33" s="120"/>
      <c r="BN33" s="120"/>
      <c r="BO33" s="120"/>
      <c r="BP33" s="120"/>
      <c r="BQ33" s="120"/>
      <c r="BR33" s="120"/>
      <c r="BS33" s="120"/>
      <c r="BT33" s="120"/>
      <c r="BU33" s="120"/>
      <c r="BV33" s="120"/>
      <c r="BW33" s="121"/>
      <c r="BX33" s="119">
        <f>データ!AL7</f>
        <v>97.3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87.8</v>
      </c>
      <c r="DE33" s="120"/>
      <c r="DF33" s="120"/>
      <c r="DG33" s="120"/>
      <c r="DH33" s="120"/>
      <c r="DI33" s="120"/>
      <c r="DJ33" s="120"/>
      <c r="DK33" s="120"/>
      <c r="DL33" s="120"/>
      <c r="DM33" s="120"/>
      <c r="DN33" s="120"/>
      <c r="DO33" s="120"/>
      <c r="DP33" s="120"/>
      <c r="DQ33" s="120"/>
      <c r="DR33" s="121"/>
      <c r="DS33" s="119">
        <f>データ!AT7</f>
        <v>88</v>
      </c>
      <c r="DT33" s="120"/>
      <c r="DU33" s="120"/>
      <c r="DV33" s="120"/>
      <c r="DW33" s="120"/>
      <c r="DX33" s="120"/>
      <c r="DY33" s="120"/>
      <c r="DZ33" s="120"/>
      <c r="EA33" s="120"/>
      <c r="EB33" s="120"/>
      <c r="EC33" s="120"/>
      <c r="ED33" s="120"/>
      <c r="EE33" s="120"/>
      <c r="EF33" s="120"/>
      <c r="EG33" s="121"/>
      <c r="EH33" s="119">
        <f>データ!AU7</f>
        <v>85.5</v>
      </c>
      <c r="EI33" s="120"/>
      <c r="EJ33" s="120"/>
      <c r="EK33" s="120"/>
      <c r="EL33" s="120"/>
      <c r="EM33" s="120"/>
      <c r="EN33" s="120"/>
      <c r="EO33" s="120"/>
      <c r="EP33" s="120"/>
      <c r="EQ33" s="120"/>
      <c r="ER33" s="120"/>
      <c r="ES33" s="120"/>
      <c r="ET33" s="120"/>
      <c r="EU33" s="120"/>
      <c r="EV33" s="121"/>
      <c r="EW33" s="119">
        <f>データ!AV7</f>
        <v>83.6</v>
      </c>
      <c r="EX33" s="120"/>
      <c r="EY33" s="120"/>
      <c r="EZ33" s="120"/>
      <c r="FA33" s="120"/>
      <c r="FB33" s="120"/>
      <c r="FC33" s="120"/>
      <c r="FD33" s="120"/>
      <c r="FE33" s="120"/>
      <c r="FF33" s="120"/>
      <c r="FG33" s="120"/>
      <c r="FH33" s="120"/>
      <c r="FI33" s="120"/>
      <c r="FJ33" s="120"/>
      <c r="FK33" s="121"/>
      <c r="FL33" s="119">
        <f>データ!AW7</f>
        <v>83</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7.9</v>
      </c>
      <c r="GS33" s="120"/>
      <c r="GT33" s="120"/>
      <c r="GU33" s="120"/>
      <c r="GV33" s="120"/>
      <c r="GW33" s="120"/>
      <c r="GX33" s="120"/>
      <c r="GY33" s="120"/>
      <c r="GZ33" s="120"/>
      <c r="HA33" s="120"/>
      <c r="HB33" s="120"/>
      <c r="HC33" s="120"/>
      <c r="HD33" s="120"/>
      <c r="HE33" s="120"/>
      <c r="HF33" s="121"/>
      <c r="HG33" s="119">
        <f>データ!BE7</f>
        <v>0</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89.3</v>
      </c>
      <c r="KG33" s="120"/>
      <c r="KH33" s="120"/>
      <c r="KI33" s="120"/>
      <c r="KJ33" s="120"/>
      <c r="KK33" s="120"/>
      <c r="KL33" s="120"/>
      <c r="KM33" s="120"/>
      <c r="KN33" s="120"/>
      <c r="KO33" s="120"/>
      <c r="KP33" s="120"/>
      <c r="KQ33" s="120"/>
      <c r="KR33" s="120"/>
      <c r="KS33" s="120"/>
      <c r="KT33" s="121"/>
      <c r="KU33" s="119">
        <f>データ!BP7</f>
        <v>89</v>
      </c>
      <c r="KV33" s="120"/>
      <c r="KW33" s="120"/>
      <c r="KX33" s="120"/>
      <c r="KY33" s="120"/>
      <c r="KZ33" s="120"/>
      <c r="LA33" s="120"/>
      <c r="LB33" s="120"/>
      <c r="LC33" s="120"/>
      <c r="LD33" s="120"/>
      <c r="LE33" s="120"/>
      <c r="LF33" s="120"/>
      <c r="LG33" s="120"/>
      <c r="LH33" s="120"/>
      <c r="LI33" s="121"/>
      <c r="LJ33" s="119">
        <f>データ!BQ7</f>
        <v>85.4</v>
      </c>
      <c r="LK33" s="120"/>
      <c r="LL33" s="120"/>
      <c r="LM33" s="120"/>
      <c r="LN33" s="120"/>
      <c r="LO33" s="120"/>
      <c r="LP33" s="120"/>
      <c r="LQ33" s="120"/>
      <c r="LR33" s="120"/>
      <c r="LS33" s="120"/>
      <c r="LT33" s="120"/>
      <c r="LU33" s="120"/>
      <c r="LV33" s="120"/>
      <c r="LW33" s="120"/>
      <c r="LX33" s="121"/>
      <c r="LY33" s="119">
        <f>データ!BR7</f>
        <v>84.1</v>
      </c>
      <c r="LZ33" s="120"/>
      <c r="MA33" s="120"/>
      <c r="MB33" s="120"/>
      <c r="MC33" s="120"/>
      <c r="MD33" s="120"/>
      <c r="ME33" s="120"/>
      <c r="MF33" s="120"/>
      <c r="MG33" s="120"/>
      <c r="MH33" s="120"/>
      <c r="MI33" s="120"/>
      <c r="MJ33" s="120"/>
      <c r="MK33" s="120"/>
      <c r="ML33" s="120"/>
      <c r="MM33" s="121"/>
      <c r="MN33" s="119">
        <f>データ!BS7</f>
        <v>77.5</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23743</v>
      </c>
      <c r="Q55" s="124"/>
      <c r="R55" s="124"/>
      <c r="S55" s="124"/>
      <c r="T55" s="124"/>
      <c r="U55" s="124"/>
      <c r="V55" s="124"/>
      <c r="W55" s="124"/>
      <c r="X55" s="124"/>
      <c r="Y55" s="124"/>
      <c r="Z55" s="124"/>
      <c r="AA55" s="124"/>
      <c r="AB55" s="124"/>
      <c r="AC55" s="124"/>
      <c r="AD55" s="125"/>
      <c r="AE55" s="123">
        <f>データ!CA7</f>
        <v>24568</v>
      </c>
      <c r="AF55" s="124"/>
      <c r="AG55" s="124"/>
      <c r="AH55" s="124"/>
      <c r="AI55" s="124"/>
      <c r="AJ55" s="124"/>
      <c r="AK55" s="124"/>
      <c r="AL55" s="124"/>
      <c r="AM55" s="124"/>
      <c r="AN55" s="124"/>
      <c r="AO55" s="124"/>
      <c r="AP55" s="124"/>
      <c r="AQ55" s="124"/>
      <c r="AR55" s="124"/>
      <c r="AS55" s="125"/>
      <c r="AT55" s="123">
        <f>データ!CB7</f>
        <v>25263</v>
      </c>
      <c r="AU55" s="124"/>
      <c r="AV55" s="124"/>
      <c r="AW55" s="124"/>
      <c r="AX55" s="124"/>
      <c r="AY55" s="124"/>
      <c r="AZ55" s="124"/>
      <c r="BA55" s="124"/>
      <c r="BB55" s="124"/>
      <c r="BC55" s="124"/>
      <c r="BD55" s="124"/>
      <c r="BE55" s="124"/>
      <c r="BF55" s="124"/>
      <c r="BG55" s="124"/>
      <c r="BH55" s="125"/>
      <c r="BI55" s="123">
        <f>データ!CC7</f>
        <v>24888</v>
      </c>
      <c r="BJ55" s="124"/>
      <c r="BK55" s="124"/>
      <c r="BL55" s="124"/>
      <c r="BM55" s="124"/>
      <c r="BN55" s="124"/>
      <c r="BO55" s="124"/>
      <c r="BP55" s="124"/>
      <c r="BQ55" s="124"/>
      <c r="BR55" s="124"/>
      <c r="BS55" s="124"/>
      <c r="BT55" s="124"/>
      <c r="BU55" s="124"/>
      <c r="BV55" s="124"/>
      <c r="BW55" s="125"/>
      <c r="BX55" s="123">
        <f>データ!CD7</f>
        <v>24743</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9125</v>
      </c>
      <c r="DE55" s="124"/>
      <c r="DF55" s="124"/>
      <c r="DG55" s="124"/>
      <c r="DH55" s="124"/>
      <c r="DI55" s="124"/>
      <c r="DJ55" s="124"/>
      <c r="DK55" s="124"/>
      <c r="DL55" s="124"/>
      <c r="DM55" s="124"/>
      <c r="DN55" s="124"/>
      <c r="DO55" s="124"/>
      <c r="DP55" s="124"/>
      <c r="DQ55" s="124"/>
      <c r="DR55" s="125"/>
      <c r="DS55" s="123">
        <f>データ!CL7</f>
        <v>9548</v>
      </c>
      <c r="DT55" s="124"/>
      <c r="DU55" s="124"/>
      <c r="DV55" s="124"/>
      <c r="DW55" s="124"/>
      <c r="DX55" s="124"/>
      <c r="DY55" s="124"/>
      <c r="DZ55" s="124"/>
      <c r="EA55" s="124"/>
      <c r="EB55" s="124"/>
      <c r="EC55" s="124"/>
      <c r="ED55" s="124"/>
      <c r="EE55" s="124"/>
      <c r="EF55" s="124"/>
      <c r="EG55" s="125"/>
      <c r="EH55" s="123">
        <f>データ!CM7</f>
        <v>9328</v>
      </c>
      <c r="EI55" s="124"/>
      <c r="EJ55" s="124"/>
      <c r="EK55" s="124"/>
      <c r="EL55" s="124"/>
      <c r="EM55" s="124"/>
      <c r="EN55" s="124"/>
      <c r="EO55" s="124"/>
      <c r="EP55" s="124"/>
      <c r="EQ55" s="124"/>
      <c r="ER55" s="124"/>
      <c r="ES55" s="124"/>
      <c r="ET55" s="124"/>
      <c r="EU55" s="124"/>
      <c r="EV55" s="125"/>
      <c r="EW55" s="123">
        <f>データ!CN7</f>
        <v>9204</v>
      </c>
      <c r="EX55" s="124"/>
      <c r="EY55" s="124"/>
      <c r="EZ55" s="124"/>
      <c r="FA55" s="124"/>
      <c r="FB55" s="124"/>
      <c r="FC55" s="124"/>
      <c r="FD55" s="124"/>
      <c r="FE55" s="124"/>
      <c r="FF55" s="124"/>
      <c r="FG55" s="124"/>
      <c r="FH55" s="124"/>
      <c r="FI55" s="124"/>
      <c r="FJ55" s="124"/>
      <c r="FK55" s="125"/>
      <c r="FL55" s="123">
        <f>データ!CO7</f>
        <v>10000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54.7</v>
      </c>
      <c r="GS55" s="120"/>
      <c r="GT55" s="120"/>
      <c r="GU55" s="120"/>
      <c r="GV55" s="120"/>
      <c r="GW55" s="120"/>
      <c r="GX55" s="120"/>
      <c r="GY55" s="120"/>
      <c r="GZ55" s="120"/>
      <c r="HA55" s="120"/>
      <c r="HB55" s="120"/>
      <c r="HC55" s="120"/>
      <c r="HD55" s="120"/>
      <c r="HE55" s="120"/>
      <c r="HF55" s="121"/>
      <c r="HG55" s="119">
        <f>データ!CW7</f>
        <v>54.8</v>
      </c>
      <c r="HH55" s="120"/>
      <c r="HI55" s="120"/>
      <c r="HJ55" s="120"/>
      <c r="HK55" s="120"/>
      <c r="HL55" s="120"/>
      <c r="HM55" s="120"/>
      <c r="HN55" s="120"/>
      <c r="HO55" s="120"/>
      <c r="HP55" s="120"/>
      <c r="HQ55" s="120"/>
      <c r="HR55" s="120"/>
      <c r="HS55" s="120"/>
      <c r="HT55" s="120"/>
      <c r="HU55" s="121"/>
      <c r="HV55" s="119">
        <f>データ!CX7</f>
        <v>56.4</v>
      </c>
      <c r="HW55" s="120"/>
      <c r="HX55" s="120"/>
      <c r="HY55" s="120"/>
      <c r="HZ55" s="120"/>
      <c r="IA55" s="120"/>
      <c r="IB55" s="120"/>
      <c r="IC55" s="120"/>
      <c r="ID55" s="120"/>
      <c r="IE55" s="120"/>
      <c r="IF55" s="120"/>
      <c r="IG55" s="120"/>
      <c r="IH55" s="120"/>
      <c r="II55" s="120"/>
      <c r="IJ55" s="121"/>
      <c r="IK55" s="119">
        <f>データ!CY7</f>
        <v>58.6</v>
      </c>
      <c r="IL55" s="120"/>
      <c r="IM55" s="120"/>
      <c r="IN55" s="120"/>
      <c r="IO55" s="120"/>
      <c r="IP55" s="120"/>
      <c r="IQ55" s="120"/>
      <c r="IR55" s="120"/>
      <c r="IS55" s="120"/>
      <c r="IT55" s="120"/>
      <c r="IU55" s="120"/>
      <c r="IV55" s="120"/>
      <c r="IW55" s="120"/>
      <c r="IX55" s="120"/>
      <c r="IY55" s="121"/>
      <c r="IZ55" s="119">
        <f>データ!CZ7</f>
        <v>59.9</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14.7</v>
      </c>
      <c r="KG55" s="120"/>
      <c r="KH55" s="120"/>
      <c r="KI55" s="120"/>
      <c r="KJ55" s="120"/>
      <c r="KK55" s="120"/>
      <c r="KL55" s="120"/>
      <c r="KM55" s="120"/>
      <c r="KN55" s="120"/>
      <c r="KO55" s="120"/>
      <c r="KP55" s="120"/>
      <c r="KQ55" s="120"/>
      <c r="KR55" s="120"/>
      <c r="KS55" s="120"/>
      <c r="KT55" s="121"/>
      <c r="KU55" s="119">
        <f>データ!DH7</f>
        <v>15.6</v>
      </c>
      <c r="KV55" s="120"/>
      <c r="KW55" s="120"/>
      <c r="KX55" s="120"/>
      <c r="KY55" s="120"/>
      <c r="KZ55" s="120"/>
      <c r="LA55" s="120"/>
      <c r="LB55" s="120"/>
      <c r="LC55" s="120"/>
      <c r="LD55" s="120"/>
      <c r="LE55" s="120"/>
      <c r="LF55" s="120"/>
      <c r="LG55" s="120"/>
      <c r="LH55" s="120"/>
      <c r="LI55" s="121"/>
      <c r="LJ55" s="119">
        <f>データ!DI7</f>
        <v>15.4</v>
      </c>
      <c r="LK55" s="120"/>
      <c r="LL55" s="120"/>
      <c r="LM55" s="120"/>
      <c r="LN55" s="120"/>
      <c r="LO55" s="120"/>
      <c r="LP55" s="120"/>
      <c r="LQ55" s="120"/>
      <c r="LR55" s="120"/>
      <c r="LS55" s="120"/>
      <c r="LT55" s="120"/>
      <c r="LU55" s="120"/>
      <c r="LV55" s="120"/>
      <c r="LW55" s="120"/>
      <c r="LX55" s="121"/>
      <c r="LY55" s="119">
        <f>データ!DJ7</f>
        <v>15.1</v>
      </c>
      <c r="LZ55" s="120"/>
      <c r="MA55" s="120"/>
      <c r="MB55" s="120"/>
      <c r="MC55" s="120"/>
      <c r="MD55" s="120"/>
      <c r="ME55" s="120"/>
      <c r="MF55" s="120"/>
      <c r="MG55" s="120"/>
      <c r="MH55" s="120"/>
      <c r="MI55" s="120"/>
      <c r="MJ55" s="120"/>
      <c r="MK55" s="120"/>
      <c r="ML55" s="120"/>
      <c r="MM55" s="121"/>
      <c r="MN55" s="119">
        <f>データ!DK7</f>
        <v>14.5</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74</v>
      </c>
      <c r="V79" s="130"/>
      <c r="W79" s="130"/>
      <c r="X79" s="130"/>
      <c r="Y79" s="130"/>
      <c r="Z79" s="130"/>
      <c r="AA79" s="130"/>
      <c r="AB79" s="130"/>
      <c r="AC79" s="130"/>
      <c r="AD79" s="130"/>
      <c r="AE79" s="130"/>
      <c r="AF79" s="130"/>
      <c r="AG79" s="130"/>
      <c r="AH79" s="130"/>
      <c r="AI79" s="130"/>
      <c r="AJ79" s="130"/>
      <c r="AK79" s="130"/>
      <c r="AL79" s="130"/>
      <c r="AM79" s="130"/>
      <c r="AN79" s="130">
        <f>データ!DS7</f>
        <v>74.900000000000006</v>
      </c>
      <c r="AO79" s="130"/>
      <c r="AP79" s="130"/>
      <c r="AQ79" s="130"/>
      <c r="AR79" s="130"/>
      <c r="AS79" s="130"/>
      <c r="AT79" s="130"/>
      <c r="AU79" s="130"/>
      <c r="AV79" s="130"/>
      <c r="AW79" s="130"/>
      <c r="AX79" s="130"/>
      <c r="AY79" s="130"/>
      <c r="AZ79" s="130"/>
      <c r="BA79" s="130"/>
      <c r="BB79" s="130"/>
      <c r="BC79" s="130"/>
      <c r="BD79" s="130"/>
      <c r="BE79" s="130"/>
      <c r="BF79" s="130"/>
      <c r="BG79" s="130">
        <f>データ!DT7</f>
        <v>75.599999999999994</v>
      </c>
      <c r="BH79" s="130"/>
      <c r="BI79" s="130"/>
      <c r="BJ79" s="130"/>
      <c r="BK79" s="130"/>
      <c r="BL79" s="130"/>
      <c r="BM79" s="130"/>
      <c r="BN79" s="130"/>
      <c r="BO79" s="130"/>
      <c r="BP79" s="130"/>
      <c r="BQ79" s="130"/>
      <c r="BR79" s="130"/>
      <c r="BS79" s="130"/>
      <c r="BT79" s="130"/>
      <c r="BU79" s="130"/>
      <c r="BV79" s="130"/>
      <c r="BW79" s="130"/>
      <c r="BX79" s="130"/>
      <c r="BY79" s="130"/>
      <c r="BZ79" s="130">
        <f>データ!DU7</f>
        <v>76.3</v>
      </c>
      <c r="CA79" s="130"/>
      <c r="CB79" s="130"/>
      <c r="CC79" s="130"/>
      <c r="CD79" s="130"/>
      <c r="CE79" s="130"/>
      <c r="CF79" s="130"/>
      <c r="CG79" s="130"/>
      <c r="CH79" s="130"/>
      <c r="CI79" s="130"/>
      <c r="CJ79" s="130"/>
      <c r="CK79" s="130"/>
      <c r="CL79" s="130"/>
      <c r="CM79" s="130"/>
      <c r="CN79" s="130"/>
      <c r="CO79" s="130"/>
      <c r="CP79" s="130"/>
      <c r="CQ79" s="130"/>
      <c r="CR79" s="130"/>
      <c r="CS79" s="130">
        <f>データ!DV7</f>
        <v>77.5</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84.5</v>
      </c>
      <c r="EP79" s="130"/>
      <c r="EQ79" s="130"/>
      <c r="ER79" s="130"/>
      <c r="ES79" s="130"/>
      <c r="ET79" s="130"/>
      <c r="EU79" s="130"/>
      <c r="EV79" s="130"/>
      <c r="EW79" s="130"/>
      <c r="EX79" s="130"/>
      <c r="EY79" s="130"/>
      <c r="EZ79" s="130"/>
      <c r="FA79" s="130"/>
      <c r="FB79" s="130"/>
      <c r="FC79" s="130"/>
      <c r="FD79" s="130"/>
      <c r="FE79" s="130"/>
      <c r="FF79" s="130"/>
      <c r="FG79" s="130"/>
      <c r="FH79" s="130">
        <f>データ!ED7</f>
        <v>86.3</v>
      </c>
      <c r="FI79" s="130"/>
      <c r="FJ79" s="130"/>
      <c r="FK79" s="130"/>
      <c r="FL79" s="130"/>
      <c r="FM79" s="130"/>
      <c r="FN79" s="130"/>
      <c r="FO79" s="130"/>
      <c r="FP79" s="130"/>
      <c r="FQ79" s="130"/>
      <c r="FR79" s="130"/>
      <c r="FS79" s="130"/>
      <c r="FT79" s="130"/>
      <c r="FU79" s="130"/>
      <c r="FV79" s="130"/>
      <c r="FW79" s="130"/>
      <c r="FX79" s="130"/>
      <c r="FY79" s="130"/>
      <c r="FZ79" s="130"/>
      <c r="GA79" s="130">
        <f>データ!EE7</f>
        <v>86.3</v>
      </c>
      <c r="GB79" s="130"/>
      <c r="GC79" s="130"/>
      <c r="GD79" s="130"/>
      <c r="GE79" s="130"/>
      <c r="GF79" s="130"/>
      <c r="GG79" s="130"/>
      <c r="GH79" s="130"/>
      <c r="GI79" s="130"/>
      <c r="GJ79" s="130"/>
      <c r="GK79" s="130"/>
      <c r="GL79" s="130"/>
      <c r="GM79" s="130"/>
      <c r="GN79" s="130"/>
      <c r="GO79" s="130"/>
      <c r="GP79" s="130"/>
      <c r="GQ79" s="130"/>
      <c r="GR79" s="130"/>
      <c r="GS79" s="130"/>
      <c r="GT79" s="130">
        <f>データ!EF7</f>
        <v>85.7</v>
      </c>
      <c r="GU79" s="130"/>
      <c r="GV79" s="130"/>
      <c r="GW79" s="130"/>
      <c r="GX79" s="130"/>
      <c r="GY79" s="130"/>
      <c r="GZ79" s="130"/>
      <c r="HA79" s="130"/>
      <c r="HB79" s="130"/>
      <c r="HC79" s="130"/>
      <c r="HD79" s="130"/>
      <c r="HE79" s="130"/>
      <c r="HF79" s="130"/>
      <c r="HG79" s="130"/>
      <c r="HH79" s="130"/>
      <c r="HI79" s="130"/>
      <c r="HJ79" s="130"/>
      <c r="HK79" s="130"/>
      <c r="HL79" s="130"/>
      <c r="HM79" s="130">
        <f>データ!EG7</f>
        <v>87</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37195096</v>
      </c>
      <c r="JK79" s="131"/>
      <c r="JL79" s="131"/>
      <c r="JM79" s="131"/>
      <c r="JN79" s="131"/>
      <c r="JO79" s="131"/>
      <c r="JP79" s="131"/>
      <c r="JQ79" s="131"/>
      <c r="JR79" s="131"/>
      <c r="JS79" s="131"/>
      <c r="JT79" s="131"/>
      <c r="JU79" s="131"/>
      <c r="JV79" s="131"/>
      <c r="JW79" s="131"/>
      <c r="JX79" s="131"/>
      <c r="JY79" s="131"/>
      <c r="JZ79" s="131"/>
      <c r="KA79" s="131"/>
      <c r="KB79" s="131"/>
      <c r="KC79" s="131">
        <f>データ!EO7</f>
        <v>37323942</v>
      </c>
      <c r="KD79" s="131"/>
      <c r="KE79" s="131"/>
      <c r="KF79" s="131"/>
      <c r="KG79" s="131"/>
      <c r="KH79" s="131"/>
      <c r="KI79" s="131"/>
      <c r="KJ79" s="131"/>
      <c r="KK79" s="131"/>
      <c r="KL79" s="131"/>
      <c r="KM79" s="131"/>
      <c r="KN79" s="131"/>
      <c r="KO79" s="131"/>
      <c r="KP79" s="131"/>
      <c r="KQ79" s="131"/>
      <c r="KR79" s="131"/>
      <c r="KS79" s="131"/>
      <c r="KT79" s="131"/>
      <c r="KU79" s="131"/>
      <c r="KV79" s="131">
        <f>データ!EP7</f>
        <v>37601817</v>
      </c>
      <c r="KW79" s="131"/>
      <c r="KX79" s="131"/>
      <c r="KY79" s="131"/>
      <c r="KZ79" s="131"/>
      <c r="LA79" s="131"/>
      <c r="LB79" s="131"/>
      <c r="LC79" s="131"/>
      <c r="LD79" s="131"/>
      <c r="LE79" s="131"/>
      <c r="LF79" s="131"/>
      <c r="LG79" s="131"/>
      <c r="LH79" s="131"/>
      <c r="LI79" s="131"/>
      <c r="LJ79" s="131"/>
      <c r="LK79" s="131"/>
      <c r="LL79" s="131"/>
      <c r="LM79" s="131"/>
      <c r="LN79" s="131"/>
      <c r="LO79" s="131">
        <f>データ!EQ7</f>
        <v>37567683</v>
      </c>
      <c r="LP79" s="131"/>
      <c r="LQ79" s="131"/>
      <c r="LR79" s="131"/>
      <c r="LS79" s="131"/>
      <c r="LT79" s="131"/>
      <c r="LU79" s="131"/>
      <c r="LV79" s="131"/>
      <c r="LW79" s="131"/>
      <c r="LX79" s="131"/>
      <c r="LY79" s="131"/>
      <c r="LZ79" s="131"/>
      <c r="MA79" s="131"/>
      <c r="MB79" s="131"/>
      <c r="MC79" s="131"/>
      <c r="MD79" s="131"/>
      <c r="ME79" s="131"/>
      <c r="MF79" s="131"/>
      <c r="MG79" s="131"/>
      <c r="MH79" s="131">
        <f>データ!ER7</f>
        <v>37832442</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llbLdXex+4r8JTi0qBa2W99Wjp7Yhf1v0XJOxJWS4BgDytdcGUoNqfbyaLdL66vJ/7Sz8EfUpWggysB7dEdAw==" saltValue="9cFg33be6WfindWq0Wz5R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120</v>
      </c>
      <c r="BP5" s="61" t="s">
        <v>122</v>
      </c>
      <c r="BQ5" s="61" t="s">
        <v>111</v>
      </c>
      <c r="BR5" s="61" t="s">
        <v>112</v>
      </c>
      <c r="BS5" s="61" t="s">
        <v>113</v>
      </c>
      <c r="BT5" s="61" t="s">
        <v>114</v>
      </c>
      <c r="BU5" s="61" t="s">
        <v>115</v>
      </c>
      <c r="BV5" s="61" t="s">
        <v>116</v>
      </c>
      <c r="BW5" s="61" t="s">
        <v>117</v>
      </c>
      <c r="BX5" s="61" t="s">
        <v>118</v>
      </c>
      <c r="BY5" s="61" t="s">
        <v>119</v>
      </c>
      <c r="BZ5" s="61" t="s">
        <v>120</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121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121</v>
      </c>
      <c r="DJ5" s="61" t="s">
        <v>112</v>
      </c>
      <c r="DK5" s="61" t="s">
        <v>123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120</v>
      </c>
      <c r="ED5" s="61" t="s">
        <v>110</v>
      </c>
      <c r="EE5" s="61" t="s">
        <v>111</v>
      </c>
      <c r="EF5" s="61" t="s">
        <v>124</v>
      </c>
      <c r="EG5" s="61" t="s">
        <v>113</v>
      </c>
      <c r="EH5" s="61" t="s">
        <v>114</v>
      </c>
      <c r="EI5" s="61" t="s">
        <v>115</v>
      </c>
      <c r="EJ5" s="61" t="s">
        <v>116</v>
      </c>
      <c r="EK5" s="61" t="s">
        <v>117</v>
      </c>
      <c r="EL5" s="61" t="s">
        <v>118</v>
      </c>
      <c r="EM5" s="61" t="s">
        <v>125</v>
      </c>
      <c r="EN5" s="61" t="s">
        <v>109</v>
      </c>
      <c r="EO5" s="61" t="s">
        <v>110</v>
      </c>
      <c r="EP5" s="61" t="s">
        <v>121</v>
      </c>
      <c r="EQ5" s="61" t="s">
        <v>112</v>
      </c>
      <c r="ER5" s="61" t="s">
        <v>113</v>
      </c>
      <c r="ES5" s="61" t="s">
        <v>114</v>
      </c>
      <c r="ET5" s="61" t="s">
        <v>115</v>
      </c>
      <c r="EU5" s="61" t="s">
        <v>116</v>
      </c>
      <c r="EV5" s="61" t="s">
        <v>117</v>
      </c>
      <c r="EW5" s="61" t="s">
        <v>118</v>
      </c>
      <c r="EX5" s="61" t="s">
        <v>119</v>
      </c>
    </row>
    <row r="6" spans="1:154" s="66" customFormat="1" x14ac:dyDescent="0.15">
      <c r="A6" s="47" t="s">
        <v>126</v>
      </c>
      <c r="B6" s="62">
        <f>B8</f>
        <v>2017</v>
      </c>
      <c r="C6" s="62">
        <f t="shared" ref="C6:M6" si="2">C8</f>
        <v>52043</v>
      </c>
      <c r="D6" s="62">
        <f t="shared" si="2"/>
        <v>46</v>
      </c>
      <c r="E6" s="62">
        <f t="shared" si="2"/>
        <v>6</v>
      </c>
      <c r="F6" s="62">
        <f t="shared" si="2"/>
        <v>0</v>
      </c>
      <c r="G6" s="62">
        <f t="shared" si="2"/>
        <v>2</v>
      </c>
      <c r="H6" s="135" t="str">
        <f>IF(H8&lt;&gt;I8,H8,"")&amp;IF(I8&lt;&gt;J8,I8,"")&amp;"　"&amp;J8</f>
        <v>秋田県大館市　扇田病院</v>
      </c>
      <c r="I6" s="136"/>
      <c r="J6" s="137"/>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5</v>
      </c>
      <c r="R6" s="62" t="str">
        <f t="shared" si="3"/>
        <v>-</v>
      </c>
      <c r="S6" s="62" t="str">
        <f t="shared" si="3"/>
        <v>ド 訓</v>
      </c>
      <c r="T6" s="62" t="str">
        <f t="shared" si="3"/>
        <v>-</v>
      </c>
      <c r="U6" s="63">
        <f>U8</f>
        <v>73632</v>
      </c>
      <c r="V6" s="63">
        <f>V8</f>
        <v>9305</v>
      </c>
      <c r="W6" s="62" t="str">
        <f>W8</f>
        <v>第２種該当</v>
      </c>
      <c r="X6" s="62" t="str">
        <f t="shared" si="3"/>
        <v>１０：１</v>
      </c>
      <c r="Y6" s="63">
        <f t="shared" si="3"/>
        <v>62</v>
      </c>
      <c r="Z6" s="63">
        <f t="shared" si="3"/>
        <v>42</v>
      </c>
      <c r="AA6" s="63" t="str">
        <f t="shared" si="3"/>
        <v>-</v>
      </c>
      <c r="AB6" s="63" t="str">
        <f t="shared" si="3"/>
        <v>-</v>
      </c>
      <c r="AC6" s="63" t="str">
        <f t="shared" si="3"/>
        <v>-</v>
      </c>
      <c r="AD6" s="63">
        <f t="shared" si="3"/>
        <v>104</v>
      </c>
      <c r="AE6" s="63">
        <f t="shared" si="3"/>
        <v>62</v>
      </c>
      <c r="AF6" s="63">
        <f t="shared" si="3"/>
        <v>42</v>
      </c>
      <c r="AG6" s="63">
        <f t="shared" si="3"/>
        <v>104</v>
      </c>
      <c r="AH6" s="64">
        <f>IF(AH8="-",NA(),AH8)</f>
        <v>98.8</v>
      </c>
      <c r="AI6" s="64">
        <f t="shared" ref="AI6:AQ6" si="4">IF(AI8="-",NA(),AI8)</f>
        <v>101.1</v>
      </c>
      <c r="AJ6" s="64">
        <f t="shared" si="4"/>
        <v>98.5</v>
      </c>
      <c r="AK6" s="64">
        <f t="shared" si="4"/>
        <v>97</v>
      </c>
      <c r="AL6" s="64">
        <f t="shared" si="4"/>
        <v>97.3</v>
      </c>
      <c r="AM6" s="64">
        <f t="shared" si="4"/>
        <v>96.3</v>
      </c>
      <c r="AN6" s="64">
        <f t="shared" si="4"/>
        <v>96.9</v>
      </c>
      <c r="AO6" s="64">
        <f t="shared" si="4"/>
        <v>98.3</v>
      </c>
      <c r="AP6" s="64">
        <f t="shared" si="4"/>
        <v>96.7</v>
      </c>
      <c r="AQ6" s="64">
        <f t="shared" si="4"/>
        <v>96.6</v>
      </c>
      <c r="AR6" s="64" t="str">
        <f>IF(AR8="-","【-】","【"&amp;SUBSTITUTE(TEXT(AR8,"#,##0.0"),"-","△")&amp;"】")</f>
        <v>【98.5】</v>
      </c>
      <c r="AS6" s="64">
        <f>IF(AS8="-",NA(),AS8)</f>
        <v>87.8</v>
      </c>
      <c r="AT6" s="64">
        <f t="shared" ref="AT6:BB6" si="5">IF(AT8="-",NA(),AT8)</f>
        <v>88</v>
      </c>
      <c r="AU6" s="64">
        <f t="shared" si="5"/>
        <v>85.5</v>
      </c>
      <c r="AV6" s="64">
        <f t="shared" si="5"/>
        <v>83.6</v>
      </c>
      <c r="AW6" s="64">
        <f t="shared" si="5"/>
        <v>83</v>
      </c>
      <c r="AX6" s="64">
        <f t="shared" si="5"/>
        <v>86.6</v>
      </c>
      <c r="AY6" s="64">
        <f t="shared" si="5"/>
        <v>85.4</v>
      </c>
      <c r="AZ6" s="64">
        <f t="shared" si="5"/>
        <v>85.3</v>
      </c>
      <c r="BA6" s="64">
        <f t="shared" si="5"/>
        <v>84.2</v>
      </c>
      <c r="BB6" s="64">
        <f t="shared" si="5"/>
        <v>83.9</v>
      </c>
      <c r="BC6" s="64" t="str">
        <f>IF(BC8="-","【-】","【"&amp;SUBSTITUTE(TEXT(BC8,"#,##0.0"),"-","△")&amp;"】")</f>
        <v>【89.7】</v>
      </c>
      <c r="BD6" s="64">
        <f>IF(BD8="-",NA(),BD8)</f>
        <v>7.9</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89.3</v>
      </c>
      <c r="BP6" s="64">
        <f t="shared" ref="BP6:BX6" si="7">IF(BP8="-",NA(),BP8)</f>
        <v>89</v>
      </c>
      <c r="BQ6" s="64">
        <f t="shared" si="7"/>
        <v>85.4</v>
      </c>
      <c r="BR6" s="64">
        <f t="shared" si="7"/>
        <v>84.1</v>
      </c>
      <c r="BS6" s="64">
        <f t="shared" si="7"/>
        <v>77.5</v>
      </c>
      <c r="BT6" s="64">
        <f t="shared" si="7"/>
        <v>68.5</v>
      </c>
      <c r="BU6" s="64">
        <f t="shared" si="7"/>
        <v>68.3</v>
      </c>
      <c r="BV6" s="64">
        <f t="shared" si="7"/>
        <v>67.900000000000006</v>
      </c>
      <c r="BW6" s="64">
        <f t="shared" si="7"/>
        <v>69.8</v>
      </c>
      <c r="BX6" s="64">
        <f t="shared" si="7"/>
        <v>69.7</v>
      </c>
      <c r="BY6" s="64" t="str">
        <f>IF(BY8="-","【-】","【"&amp;SUBSTITUTE(TEXT(BY8,"#,##0.0"),"-","△")&amp;"】")</f>
        <v>【74.8】</v>
      </c>
      <c r="BZ6" s="65">
        <f>IF(BZ8="-",NA(),BZ8)</f>
        <v>23743</v>
      </c>
      <c r="CA6" s="65">
        <f t="shared" ref="CA6:CI6" si="8">IF(CA8="-",NA(),CA8)</f>
        <v>24568</v>
      </c>
      <c r="CB6" s="65">
        <f t="shared" si="8"/>
        <v>25263</v>
      </c>
      <c r="CC6" s="65">
        <f t="shared" si="8"/>
        <v>24888</v>
      </c>
      <c r="CD6" s="65">
        <f t="shared" si="8"/>
        <v>24743</v>
      </c>
      <c r="CE6" s="65">
        <f t="shared" si="8"/>
        <v>31585</v>
      </c>
      <c r="CF6" s="65">
        <f t="shared" si="8"/>
        <v>32431</v>
      </c>
      <c r="CG6" s="65">
        <f t="shared" si="8"/>
        <v>32532</v>
      </c>
      <c r="CH6" s="65">
        <f t="shared" si="8"/>
        <v>33492</v>
      </c>
      <c r="CI6" s="65">
        <f t="shared" si="8"/>
        <v>34136</v>
      </c>
      <c r="CJ6" s="64" t="str">
        <f>IF(CJ8="-","【-】","【"&amp;SUBSTITUTE(TEXT(CJ8,"#,##0"),"-","△")&amp;"】")</f>
        <v>【50,718】</v>
      </c>
      <c r="CK6" s="65">
        <f>IF(CK8="-",NA(),CK8)</f>
        <v>9125</v>
      </c>
      <c r="CL6" s="65">
        <f t="shared" ref="CL6:CT6" si="9">IF(CL8="-",NA(),CL8)</f>
        <v>9548</v>
      </c>
      <c r="CM6" s="65">
        <f t="shared" si="9"/>
        <v>9328</v>
      </c>
      <c r="CN6" s="65">
        <f t="shared" si="9"/>
        <v>9204</v>
      </c>
      <c r="CO6" s="65">
        <f t="shared" si="9"/>
        <v>10000</v>
      </c>
      <c r="CP6" s="65">
        <f t="shared" si="9"/>
        <v>9437</v>
      </c>
      <c r="CQ6" s="65">
        <f t="shared" si="9"/>
        <v>9726</v>
      </c>
      <c r="CR6" s="65">
        <f t="shared" si="9"/>
        <v>10037</v>
      </c>
      <c r="CS6" s="65">
        <f t="shared" si="9"/>
        <v>9976</v>
      </c>
      <c r="CT6" s="65">
        <f t="shared" si="9"/>
        <v>10130</v>
      </c>
      <c r="CU6" s="64" t="str">
        <f>IF(CU8="-","【-】","【"&amp;SUBSTITUTE(TEXT(CU8,"#,##0"),"-","△")&amp;"】")</f>
        <v>【14,202】</v>
      </c>
      <c r="CV6" s="64">
        <f>IF(CV8="-",NA(),CV8)</f>
        <v>54.7</v>
      </c>
      <c r="CW6" s="64">
        <f t="shared" ref="CW6:DE6" si="10">IF(CW8="-",NA(),CW8)</f>
        <v>54.8</v>
      </c>
      <c r="CX6" s="64">
        <f t="shared" si="10"/>
        <v>56.4</v>
      </c>
      <c r="CY6" s="64">
        <f t="shared" si="10"/>
        <v>58.6</v>
      </c>
      <c r="CZ6" s="64">
        <f t="shared" si="10"/>
        <v>59.9</v>
      </c>
      <c r="DA6" s="64">
        <f t="shared" si="10"/>
        <v>61.2</v>
      </c>
      <c r="DB6" s="64">
        <f t="shared" si="10"/>
        <v>62.1</v>
      </c>
      <c r="DC6" s="64">
        <f t="shared" si="10"/>
        <v>62.5</v>
      </c>
      <c r="DD6" s="64">
        <f t="shared" si="10"/>
        <v>63.4</v>
      </c>
      <c r="DE6" s="64">
        <f t="shared" si="10"/>
        <v>63.4</v>
      </c>
      <c r="DF6" s="64" t="str">
        <f>IF(DF8="-","【-】","【"&amp;SUBSTITUTE(TEXT(DF8,"#,##0.0"),"-","△")&amp;"】")</f>
        <v>【55.0】</v>
      </c>
      <c r="DG6" s="64">
        <f>IF(DG8="-",NA(),DG8)</f>
        <v>14.7</v>
      </c>
      <c r="DH6" s="64">
        <f t="shared" ref="DH6:DP6" si="11">IF(DH8="-",NA(),DH8)</f>
        <v>15.6</v>
      </c>
      <c r="DI6" s="64">
        <f t="shared" si="11"/>
        <v>15.4</v>
      </c>
      <c r="DJ6" s="64">
        <f t="shared" si="11"/>
        <v>15.1</v>
      </c>
      <c r="DK6" s="64">
        <f t="shared" si="11"/>
        <v>14.5</v>
      </c>
      <c r="DL6" s="64">
        <f t="shared" si="11"/>
        <v>19.3</v>
      </c>
      <c r="DM6" s="64">
        <f t="shared" si="11"/>
        <v>18.899999999999999</v>
      </c>
      <c r="DN6" s="64">
        <f t="shared" si="11"/>
        <v>19</v>
      </c>
      <c r="DO6" s="64">
        <f t="shared" si="11"/>
        <v>18.7</v>
      </c>
      <c r="DP6" s="64">
        <f t="shared" si="11"/>
        <v>18.3</v>
      </c>
      <c r="DQ6" s="64" t="str">
        <f>IF(DQ8="-","【-】","【"&amp;SUBSTITUTE(TEXT(DQ8,"#,##0.0"),"-","△")&amp;"】")</f>
        <v>【24.3】</v>
      </c>
      <c r="DR6" s="64">
        <f>IF(DR8="-",NA(),DR8)</f>
        <v>74</v>
      </c>
      <c r="DS6" s="64">
        <f t="shared" ref="DS6:EA6" si="12">IF(DS8="-",NA(),DS8)</f>
        <v>74.900000000000006</v>
      </c>
      <c r="DT6" s="64">
        <f t="shared" si="12"/>
        <v>75.599999999999994</v>
      </c>
      <c r="DU6" s="64">
        <f t="shared" si="12"/>
        <v>76.3</v>
      </c>
      <c r="DV6" s="64">
        <f t="shared" si="12"/>
        <v>77.5</v>
      </c>
      <c r="DW6" s="64">
        <f t="shared" si="12"/>
        <v>48</v>
      </c>
      <c r="DX6" s="64">
        <f t="shared" si="12"/>
        <v>52.2</v>
      </c>
      <c r="DY6" s="64">
        <f t="shared" si="12"/>
        <v>52.4</v>
      </c>
      <c r="DZ6" s="64">
        <f t="shared" si="12"/>
        <v>52.5</v>
      </c>
      <c r="EA6" s="64">
        <f t="shared" si="12"/>
        <v>53.5</v>
      </c>
      <c r="EB6" s="64" t="str">
        <f>IF(EB8="-","【-】","【"&amp;SUBSTITUTE(TEXT(EB8,"#,##0.0"),"-","△")&amp;"】")</f>
        <v>【51.6】</v>
      </c>
      <c r="EC6" s="64">
        <f>IF(EC8="-",NA(),EC8)</f>
        <v>84.5</v>
      </c>
      <c r="ED6" s="64">
        <f t="shared" ref="ED6:EL6" si="13">IF(ED8="-",NA(),ED8)</f>
        <v>86.3</v>
      </c>
      <c r="EE6" s="64">
        <f t="shared" si="13"/>
        <v>86.3</v>
      </c>
      <c r="EF6" s="64">
        <f t="shared" si="13"/>
        <v>85.7</v>
      </c>
      <c r="EG6" s="64">
        <f t="shared" si="13"/>
        <v>87</v>
      </c>
      <c r="EH6" s="64">
        <f t="shared" si="13"/>
        <v>63.3</v>
      </c>
      <c r="EI6" s="64">
        <f t="shared" si="13"/>
        <v>69.599999999999994</v>
      </c>
      <c r="EJ6" s="64">
        <f t="shared" si="13"/>
        <v>69.2</v>
      </c>
      <c r="EK6" s="64">
        <f t="shared" si="13"/>
        <v>69.7</v>
      </c>
      <c r="EL6" s="64">
        <f t="shared" si="13"/>
        <v>71.3</v>
      </c>
      <c r="EM6" s="64" t="str">
        <f>IF(EM8="-","【-】","【"&amp;SUBSTITUTE(TEXT(EM8,"#,##0.0"),"-","△")&amp;"】")</f>
        <v>【67.6】</v>
      </c>
      <c r="EN6" s="65">
        <f>IF(EN8="-",NA(),EN8)</f>
        <v>37195096</v>
      </c>
      <c r="EO6" s="65">
        <f t="shared" ref="EO6:EW6" si="14">IF(EO8="-",NA(),EO8)</f>
        <v>37323942</v>
      </c>
      <c r="EP6" s="65">
        <f t="shared" si="14"/>
        <v>37601817</v>
      </c>
      <c r="EQ6" s="65">
        <f t="shared" si="14"/>
        <v>37567683</v>
      </c>
      <c r="ER6" s="65">
        <f t="shared" si="14"/>
        <v>37832442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127</v>
      </c>
      <c r="B7" s="62">
        <f t="shared" ref="B7:AG7" si="15">B8</f>
        <v>2017</v>
      </c>
      <c r="C7" s="62">
        <f t="shared" si="15"/>
        <v>52043</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5</v>
      </c>
      <c r="R7" s="62" t="str">
        <f t="shared" si="15"/>
        <v>-</v>
      </c>
      <c r="S7" s="62" t="str">
        <f t="shared" si="15"/>
        <v>ド 訓</v>
      </c>
      <c r="T7" s="62" t="str">
        <f t="shared" si="15"/>
        <v>-</v>
      </c>
      <c r="U7" s="63">
        <f>U8</f>
        <v>73632</v>
      </c>
      <c r="V7" s="63">
        <f>V8</f>
        <v>9305</v>
      </c>
      <c r="W7" s="62" t="str">
        <f>W8</f>
        <v>第２種該当</v>
      </c>
      <c r="X7" s="62" t="str">
        <f t="shared" si="15"/>
        <v>１０：１</v>
      </c>
      <c r="Y7" s="63">
        <f t="shared" si="15"/>
        <v>62</v>
      </c>
      <c r="Z7" s="63">
        <f t="shared" si="15"/>
        <v>42</v>
      </c>
      <c r="AA7" s="63" t="str">
        <f t="shared" si="15"/>
        <v>-</v>
      </c>
      <c r="AB7" s="63" t="str">
        <f t="shared" si="15"/>
        <v>-</v>
      </c>
      <c r="AC7" s="63" t="str">
        <f t="shared" si="15"/>
        <v>-</v>
      </c>
      <c r="AD7" s="63">
        <f t="shared" si="15"/>
        <v>104</v>
      </c>
      <c r="AE7" s="63">
        <f t="shared" si="15"/>
        <v>62</v>
      </c>
      <c r="AF7" s="63">
        <f t="shared" si="15"/>
        <v>42</v>
      </c>
      <c r="AG7" s="63">
        <f t="shared" si="15"/>
        <v>104</v>
      </c>
      <c r="AH7" s="64">
        <f>AH8</f>
        <v>98.8</v>
      </c>
      <c r="AI7" s="64">
        <f t="shared" ref="AI7:AQ7" si="16">AI8</f>
        <v>101.1</v>
      </c>
      <c r="AJ7" s="64">
        <f t="shared" si="16"/>
        <v>98.5</v>
      </c>
      <c r="AK7" s="64">
        <f t="shared" si="16"/>
        <v>97</v>
      </c>
      <c r="AL7" s="64">
        <f t="shared" si="16"/>
        <v>97.3</v>
      </c>
      <c r="AM7" s="64">
        <f t="shared" si="16"/>
        <v>96.3</v>
      </c>
      <c r="AN7" s="64">
        <f t="shared" si="16"/>
        <v>96.9</v>
      </c>
      <c r="AO7" s="64">
        <f t="shared" si="16"/>
        <v>98.3</v>
      </c>
      <c r="AP7" s="64">
        <f t="shared" si="16"/>
        <v>96.7</v>
      </c>
      <c r="AQ7" s="64">
        <f t="shared" si="16"/>
        <v>96.6</v>
      </c>
      <c r="AR7" s="64"/>
      <c r="AS7" s="64">
        <f>AS8</f>
        <v>87.8</v>
      </c>
      <c r="AT7" s="64">
        <f t="shared" ref="AT7:BB7" si="17">AT8</f>
        <v>88</v>
      </c>
      <c r="AU7" s="64">
        <f t="shared" si="17"/>
        <v>85.5</v>
      </c>
      <c r="AV7" s="64">
        <f t="shared" si="17"/>
        <v>83.6</v>
      </c>
      <c r="AW7" s="64">
        <f t="shared" si="17"/>
        <v>83</v>
      </c>
      <c r="AX7" s="64">
        <f t="shared" si="17"/>
        <v>86.6</v>
      </c>
      <c r="AY7" s="64">
        <f t="shared" si="17"/>
        <v>85.4</v>
      </c>
      <c r="AZ7" s="64">
        <f t="shared" si="17"/>
        <v>85.3</v>
      </c>
      <c r="BA7" s="64">
        <f t="shared" si="17"/>
        <v>84.2</v>
      </c>
      <c r="BB7" s="64">
        <f t="shared" si="17"/>
        <v>83.9</v>
      </c>
      <c r="BC7" s="64"/>
      <c r="BD7" s="64">
        <f>BD8</f>
        <v>7.9</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89.3</v>
      </c>
      <c r="BP7" s="64">
        <f t="shared" ref="BP7:BX7" si="19">BP8</f>
        <v>89</v>
      </c>
      <c r="BQ7" s="64">
        <f t="shared" si="19"/>
        <v>85.4</v>
      </c>
      <c r="BR7" s="64">
        <f t="shared" si="19"/>
        <v>84.1</v>
      </c>
      <c r="BS7" s="64">
        <f t="shared" si="19"/>
        <v>77.5</v>
      </c>
      <c r="BT7" s="64">
        <f t="shared" si="19"/>
        <v>68.5</v>
      </c>
      <c r="BU7" s="64">
        <f t="shared" si="19"/>
        <v>68.3</v>
      </c>
      <c r="BV7" s="64">
        <f t="shared" si="19"/>
        <v>67.900000000000006</v>
      </c>
      <c r="BW7" s="64">
        <f t="shared" si="19"/>
        <v>69.8</v>
      </c>
      <c r="BX7" s="64">
        <f t="shared" si="19"/>
        <v>69.7</v>
      </c>
      <c r="BY7" s="64"/>
      <c r="BZ7" s="65">
        <f>BZ8</f>
        <v>23743</v>
      </c>
      <c r="CA7" s="65">
        <f t="shared" ref="CA7:CI7" si="20">CA8</f>
        <v>24568</v>
      </c>
      <c r="CB7" s="65">
        <f t="shared" si="20"/>
        <v>25263</v>
      </c>
      <c r="CC7" s="65">
        <f t="shared" si="20"/>
        <v>24888</v>
      </c>
      <c r="CD7" s="65">
        <f t="shared" si="20"/>
        <v>24743</v>
      </c>
      <c r="CE7" s="65">
        <f t="shared" si="20"/>
        <v>31585</v>
      </c>
      <c r="CF7" s="65">
        <f t="shared" si="20"/>
        <v>32431</v>
      </c>
      <c r="CG7" s="65">
        <f t="shared" si="20"/>
        <v>32532</v>
      </c>
      <c r="CH7" s="65">
        <f t="shared" si="20"/>
        <v>33492</v>
      </c>
      <c r="CI7" s="65">
        <f t="shared" si="20"/>
        <v>34136</v>
      </c>
      <c r="CJ7" s="64"/>
      <c r="CK7" s="65">
        <f>CK8</f>
        <v>9125</v>
      </c>
      <c r="CL7" s="65">
        <f t="shared" ref="CL7:CT7" si="21">CL8</f>
        <v>9548</v>
      </c>
      <c r="CM7" s="65">
        <f t="shared" si="21"/>
        <v>9328</v>
      </c>
      <c r="CN7" s="65">
        <f t="shared" si="21"/>
        <v>9204</v>
      </c>
      <c r="CO7" s="65">
        <f t="shared" si="21"/>
        <v>10000</v>
      </c>
      <c r="CP7" s="65">
        <f t="shared" si="21"/>
        <v>9437</v>
      </c>
      <c r="CQ7" s="65">
        <f t="shared" si="21"/>
        <v>9726</v>
      </c>
      <c r="CR7" s="65">
        <f t="shared" si="21"/>
        <v>10037</v>
      </c>
      <c r="CS7" s="65">
        <f t="shared" si="21"/>
        <v>9976</v>
      </c>
      <c r="CT7" s="65">
        <f t="shared" si="21"/>
        <v>10130</v>
      </c>
      <c r="CU7" s="64"/>
      <c r="CV7" s="64">
        <f>CV8</f>
        <v>54.7</v>
      </c>
      <c r="CW7" s="64">
        <f t="shared" ref="CW7:DE7" si="22">CW8</f>
        <v>54.8</v>
      </c>
      <c r="CX7" s="64">
        <f t="shared" si="22"/>
        <v>56.4</v>
      </c>
      <c r="CY7" s="64">
        <f t="shared" si="22"/>
        <v>58.6</v>
      </c>
      <c r="CZ7" s="64">
        <f t="shared" si="22"/>
        <v>59.9</v>
      </c>
      <c r="DA7" s="64">
        <f t="shared" si="22"/>
        <v>61.2</v>
      </c>
      <c r="DB7" s="64">
        <f t="shared" si="22"/>
        <v>62.1</v>
      </c>
      <c r="DC7" s="64">
        <f t="shared" si="22"/>
        <v>62.5</v>
      </c>
      <c r="DD7" s="64">
        <f t="shared" si="22"/>
        <v>63.4</v>
      </c>
      <c r="DE7" s="64">
        <f t="shared" si="22"/>
        <v>63.4</v>
      </c>
      <c r="DF7" s="64"/>
      <c r="DG7" s="64">
        <f>DG8</f>
        <v>14.7</v>
      </c>
      <c r="DH7" s="64">
        <f t="shared" ref="DH7:DP7" si="23">DH8</f>
        <v>15.6</v>
      </c>
      <c r="DI7" s="64">
        <f t="shared" si="23"/>
        <v>15.4</v>
      </c>
      <c r="DJ7" s="64">
        <f t="shared" si="23"/>
        <v>15.1</v>
      </c>
      <c r="DK7" s="64">
        <f t="shared" si="23"/>
        <v>14.5</v>
      </c>
      <c r="DL7" s="64">
        <f t="shared" si="23"/>
        <v>19.3</v>
      </c>
      <c r="DM7" s="64">
        <f t="shared" si="23"/>
        <v>18.899999999999999</v>
      </c>
      <c r="DN7" s="64">
        <f t="shared" si="23"/>
        <v>19</v>
      </c>
      <c r="DO7" s="64">
        <f t="shared" si="23"/>
        <v>18.7</v>
      </c>
      <c r="DP7" s="64">
        <f t="shared" si="23"/>
        <v>18.3</v>
      </c>
      <c r="DQ7" s="64"/>
      <c r="DR7" s="64">
        <f>DR8</f>
        <v>74</v>
      </c>
      <c r="DS7" s="64">
        <f t="shared" ref="DS7:EA7" si="24">DS8</f>
        <v>74.900000000000006</v>
      </c>
      <c r="DT7" s="64">
        <f t="shared" si="24"/>
        <v>75.599999999999994</v>
      </c>
      <c r="DU7" s="64">
        <f t="shared" si="24"/>
        <v>76.3</v>
      </c>
      <c r="DV7" s="64">
        <f t="shared" si="24"/>
        <v>77.5</v>
      </c>
      <c r="DW7" s="64">
        <f t="shared" si="24"/>
        <v>48</v>
      </c>
      <c r="DX7" s="64">
        <f t="shared" si="24"/>
        <v>52.2</v>
      </c>
      <c r="DY7" s="64">
        <f t="shared" si="24"/>
        <v>52.4</v>
      </c>
      <c r="DZ7" s="64">
        <f t="shared" si="24"/>
        <v>52.5</v>
      </c>
      <c r="EA7" s="64">
        <f t="shared" si="24"/>
        <v>53.5</v>
      </c>
      <c r="EB7" s="64"/>
      <c r="EC7" s="64">
        <f>EC8</f>
        <v>84.5</v>
      </c>
      <c r="ED7" s="64">
        <f t="shared" ref="ED7:EL7" si="25">ED8</f>
        <v>86.3</v>
      </c>
      <c r="EE7" s="64">
        <f t="shared" si="25"/>
        <v>86.3</v>
      </c>
      <c r="EF7" s="64">
        <f t="shared" si="25"/>
        <v>85.7</v>
      </c>
      <c r="EG7" s="64">
        <f t="shared" si="25"/>
        <v>87</v>
      </c>
      <c r="EH7" s="64">
        <f t="shared" si="25"/>
        <v>63.3</v>
      </c>
      <c r="EI7" s="64">
        <f t="shared" si="25"/>
        <v>69.599999999999994</v>
      </c>
      <c r="EJ7" s="64">
        <f t="shared" si="25"/>
        <v>69.2</v>
      </c>
      <c r="EK7" s="64">
        <f t="shared" si="25"/>
        <v>69.7</v>
      </c>
      <c r="EL7" s="64">
        <f t="shared" si="25"/>
        <v>71.3</v>
      </c>
      <c r="EM7" s="64"/>
      <c r="EN7" s="65">
        <f>EN8</f>
        <v>37195096</v>
      </c>
      <c r="EO7" s="65">
        <f t="shared" ref="EO7:EW7" si="26">EO8</f>
        <v>37323942</v>
      </c>
      <c r="EP7" s="65">
        <f t="shared" si="26"/>
        <v>37601817</v>
      </c>
      <c r="EQ7" s="65">
        <f t="shared" si="26"/>
        <v>37567683</v>
      </c>
      <c r="ER7" s="65">
        <f t="shared" si="26"/>
        <v>37832442</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52043</v>
      </c>
      <c r="D8" s="67">
        <v>46</v>
      </c>
      <c r="E8" s="67">
        <v>6</v>
      </c>
      <c r="F8" s="67">
        <v>0</v>
      </c>
      <c r="G8" s="67">
        <v>2</v>
      </c>
      <c r="H8" s="67" t="s">
        <v>128</v>
      </c>
      <c r="I8" s="67" t="s">
        <v>129</v>
      </c>
      <c r="J8" s="67" t="s">
        <v>130</v>
      </c>
      <c r="K8" s="67" t="s">
        <v>131</v>
      </c>
      <c r="L8" s="67" t="s">
        <v>132</v>
      </c>
      <c r="M8" s="67" t="s">
        <v>133</v>
      </c>
      <c r="N8" s="67" t="s">
        <v>134</v>
      </c>
      <c r="O8" s="67" t="s">
        <v>135</v>
      </c>
      <c r="P8" s="67" t="s">
        <v>136</v>
      </c>
      <c r="Q8" s="68">
        <v>5</v>
      </c>
      <c r="R8" s="67" t="s">
        <v>137</v>
      </c>
      <c r="S8" s="67" t="s">
        <v>138</v>
      </c>
      <c r="T8" s="67" t="s">
        <v>137</v>
      </c>
      <c r="U8" s="68">
        <v>73632</v>
      </c>
      <c r="V8" s="68">
        <v>9305</v>
      </c>
      <c r="W8" s="67" t="s">
        <v>139</v>
      </c>
      <c r="X8" s="69" t="s">
        <v>140</v>
      </c>
      <c r="Y8" s="68">
        <v>62</v>
      </c>
      <c r="Z8" s="68">
        <v>42</v>
      </c>
      <c r="AA8" s="68" t="s">
        <v>137</v>
      </c>
      <c r="AB8" s="68" t="s">
        <v>137</v>
      </c>
      <c r="AC8" s="68" t="s">
        <v>137</v>
      </c>
      <c r="AD8" s="68">
        <v>104</v>
      </c>
      <c r="AE8" s="68">
        <v>62</v>
      </c>
      <c r="AF8" s="68">
        <v>42</v>
      </c>
      <c r="AG8" s="68">
        <v>104</v>
      </c>
      <c r="AH8" s="70">
        <v>98.8</v>
      </c>
      <c r="AI8" s="70">
        <v>101.1</v>
      </c>
      <c r="AJ8" s="70">
        <v>98.5</v>
      </c>
      <c r="AK8" s="70">
        <v>97</v>
      </c>
      <c r="AL8" s="70">
        <v>97.3</v>
      </c>
      <c r="AM8" s="70">
        <v>96.3</v>
      </c>
      <c r="AN8" s="70">
        <v>96.9</v>
      </c>
      <c r="AO8" s="70">
        <v>98.3</v>
      </c>
      <c r="AP8" s="70">
        <v>96.7</v>
      </c>
      <c r="AQ8" s="70">
        <v>96.6</v>
      </c>
      <c r="AR8" s="70">
        <v>98.5</v>
      </c>
      <c r="AS8" s="70">
        <v>87.8</v>
      </c>
      <c r="AT8" s="70">
        <v>88</v>
      </c>
      <c r="AU8" s="70">
        <v>85.5</v>
      </c>
      <c r="AV8" s="70">
        <v>83.6</v>
      </c>
      <c r="AW8" s="70">
        <v>83</v>
      </c>
      <c r="AX8" s="70">
        <v>86.6</v>
      </c>
      <c r="AY8" s="70">
        <v>85.4</v>
      </c>
      <c r="AZ8" s="70">
        <v>85.3</v>
      </c>
      <c r="BA8" s="70">
        <v>84.2</v>
      </c>
      <c r="BB8" s="70">
        <v>83.9</v>
      </c>
      <c r="BC8" s="70">
        <v>89.7</v>
      </c>
      <c r="BD8" s="71">
        <v>7.9</v>
      </c>
      <c r="BE8" s="71">
        <v>0</v>
      </c>
      <c r="BF8" s="71">
        <v>0</v>
      </c>
      <c r="BG8" s="71">
        <v>0</v>
      </c>
      <c r="BH8" s="71">
        <v>0</v>
      </c>
      <c r="BI8" s="71">
        <v>121</v>
      </c>
      <c r="BJ8" s="71">
        <v>112.9</v>
      </c>
      <c r="BK8" s="71">
        <v>118.9</v>
      </c>
      <c r="BL8" s="71">
        <v>119.5</v>
      </c>
      <c r="BM8" s="71">
        <v>116.9</v>
      </c>
      <c r="BN8" s="71">
        <v>64.7</v>
      </c>
      <c r="BO8" s="70">
        <v>89.3</v>
      </c>
      <c r="BP8" s="70">
        <v>89</v>
      </c>
      <c r="BQ8" s="70">
        <v>85.4</v>
      </c>
      <c r="BR8" s="70">
        <v>84.1</v>
      </c>
      <c r="BS8" s="70">
        <v>77.5</v>
      </c>
      <c r="BT8" s="70">
        <v>68.5</v>
      </c>
      <c r="BU8" s="70">
        <v>68.3</v>
      </c>
      <c r="BV8" s="70">
        <v>67.900000000000006</v>
      </c>
      <c r="BW8" s="70">
        <v>69.8</v>
      </c>
      <c r="BX8" s="70">
        <v>69.7</v>
      </c>
      <c r="BY8" s="70">
        <v>74.8</v>
      </c>
      <c r="BZ8" s="71">
        <v>23743</v>
      </c>
      <c r="CA8" s="71">
        <v>24568</v>
      </c>
      <c r="CB8" s="71">
        <v>25263</v>
      </c>
      <c r="CC8" s="71">
        <v>24888</v>
      </c>
      <c r="CD8" s="71">
        <v>24743</v>
      </c>
      <c r="CE8" s="71">
        <v>31585</v>
      </c>
      <c r="CF8" s="71">
        <v>32431</v>
      </c>
      <c r="CG8" s="71">
        <v>32532</v>
      </c>
      <c r="CH8" s="71">
        <v>33492</v>
      </c>
      <c r="CI8" s="71">
        <v>34136</v>
      </c>
      <c r="CJ8" s="70">
        <v>50718</v>
      </c>
      <c r="CK8" s="71">
        <v>9125</v>
      </c>
      <c r="CL8" s="71">
        <v>9548</v>
      </c>
      <c r="CM8" s="71">
        <v>9328</v>
      </c>
      <c r="CN8" s="71">
        <v>9204</v>
      </c>
      <c r="CO8" s="71">
        <v>10000</v>
      </c>
      <c r="CP8" s="71">
        <v>9437</v>
      </c>
      <c r="CQ8" s="71">
        <v>9726</v>
      </c>
      <c r="CR8" s="71">
        <v>10037</v>
      </c>
      <c r="CS8" s="71">
        <v>9976</v>
      </c>
      <c r="CT8" s="71">
        <v>10130</v>
      </c>
      <c r="CU8" s="70">
        <v>14202</v>
      </c>
      <c r="CV8" s="71">
        <v>54.7</v>
      </c>
      <c r="CW8" s="71">
        <v>54.8</v>
      </c>
      <c r="CX8" s="71">
        <v>56.4</v>
      </c>
      <c r="CY8" s="71">
        <v>58.6</v>
      </c>
      <c r="CZ8" s="71">
        <v>59.9</v>
      </c>
      <c r="DA8" s="71">
        <v>61.2</v>
      </c>
      <c r="DB8" s="71">
        <v>62.1</v>
      </c>
      <c r="DC8" s="71">
        <v>62.5</v>
      </c>
      <c r="DD8" s="71">
        <v>63.4</v>
      </c>
      <c r="DE8" s="71">
        <v>63.4</v>
      </c>
      <c r="DF8" s="71">
        <v>55</v>
      </c>
      <c r="DG8" s="71">
        <v>14.7</v>
      </c>
      <c r="DH8" s="71">
        <v>15.6</v>
      </c>
      <c r="DI8" s="71">
        <v>15.4</v>
      </c>
      <c r="DJ8" s="71">
        <v>15.1</v>
      </c>
      <c r="DK8" s="71">
        <v>14.5</v>
      </c>
      <c r="DL8" s="71">
        <v>19.3</v>
      </c>
      <c r="DM8" s="71">
        <v>18.899999999999999</v>
      </c>
      <c r="DN8" s="71">
        <v>19</v>
      </c>
      <c r="DO8" s="71">
        <v>18.7</v>
      </c>
      <c r="DP8" s="71">
        <v>18.3</v>
      </c>
      <c r="DQ8" s="71">
        <v>24.3</v>
      </c>
      <c r="DR8" s="70">
        <v>74</v>
      </c>
      <c r="DS8" s="70">
        <v>74.900000000000006</v>
      </c>
      <c r="DT8" s="70">
        <v>75.599999999999994</v>
      </c>
      <c r="DU8" s="70">
        <v>76.3</v>
      </c>
      <c r="DV8" s="70">
        <v>77.5</v>
      </c>
      <c r="DW8" s="70">
        <v>48</v>
      </c>
      <c r="DX8" s="70">
        <v>52.2</v>
      </c>
      <c r="DY8" s="70">
        <v>52.4</v>
      </c>
      <c r="DZ8" s="70">
        <v>52.5</v>
      </c>
      <c r="EA8" s="70">
        <v>53.5</v>
      </c>
      <c r="EB8" s="70">
        <v>51.6</v>
      </c>
      <c r="EC8" s="70">
        <v>84.5</v>
      </c>
      <c r="ED8" s="70">
        <v>86.3</v>
      </c>
      <c r="EE8" s="70">
        <v>86.3</v>
      </c>
      <c r="EF8" s="70">
        <v>85.7</v>
      </c>
      <c r="EG8" s="70">
        <v>87</v>
      </c>
      <c r="EH8" s="70">
        <v>63.3</v>
      </c>
      <c r="EI8" s="70">
        <v>69.599999999999994</v>
      </c>
      <c r="EJ8" s="70">
        <v>69.2</v>
      </c>
      <c r="EK8" s="70">
        <v>69.7</v>
      </c>
      <c r="EL8" s="70">
        <v>71.3</v>
      </c>
      <c r="EM8" s="70">
        <v>67.599999999999994</v>
      </c>
      <c r="EN8" s="71">
        <v>37195096</v>
      </c>
      <c r="EO8" s="71">
        <v>37323942</v>
      </c>
      <c r="EP8" s="71">
        <v>37601817</v>
      </c>
      <c r="EQ8" s="71">
        <v>37567683</v>
      </c>
      <c r="ER8" s="71">
        <v>37832442</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2019-01-22T01:42:33Z</cp:lastPrinted>
  <dcterms:created xsi:type="dcterms:W3CDTF">2018-12-07T10:40:17Z</dcterms:created>
  <dcterms:modified xsi:type="dcterms:W3CDTF">2019-01-22T01:43:53Z</dcterms:modified>
  <cp:category/>
</cp:coreProperties>
</file>